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tables/table1.xml" ContentType="application/vnd.openxmlformats-officedocument.spreadsheetml.table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codeName="ThisWorkbook"/>
  <xr:revisionPtr revIDLastSave="0" documentId="13_ncr:1_{592225CD-A4A2-483F-A1FF-57399980271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1_Custom list" sheetId="1" r:id="rId1"/>
    <sheet name="2_Reference" sheetId="2" r:id="rId2"/>
    <sheet name="3_Duplicates" sheetId="3" r:id="rId3"/>
    <sheet name="4_Payment" sheetId="5" r:id="rId4"/>
    <sheet name="5_What-if Analysis" sheetId="6" r:id="rId5"/>
    <sheet name="6_Filter" sheetId="8" r:id="rId6"/>
    <sheet name="7_Conditional Format" sheetId="9" r:id="rId7"/>
    <sheet name="8_Sparklines" sheetId="7" r:id="rId8"/>
    <sheet name="9_Validation" sheetId="10" r:id="rId9"/>
    <sheet name="10_Subtotals" sheetId="12" r:id="rId10"/>
    <sheet name="11_Vlookup" sheetId="14" r:id="rId11"/>
    <sheet name="12_Slicers" sheetId="15" r:id="rId12"/>
    <sheet name="13_Links" sheetId="13" r:id="rId13"/>
    <sheet name="14_Pivot Table" sheetId="17" r:id="rId14"/>
    <sheet name="15_Stats" sheetId="20" r:id="rId15"/>
  </sheets>
  <externalReferences>
    <externalReference r:id="rId16"/>
  </externalReferences>
  <definedNames>
    <definedName name="_xlnm._FilterDatabase" localSheetId="9" hidden="1">'10_Subtotals'!$A$1:$D$11</definedName>
    <definedName name="_xlnm._FilterDatabase" localSheetId="11" hidden="1">'12_Slicers'!$A$1:$D$113</definedName>
    <definedName name="_xlnm._FilterDatabase" localSheetId="13" hidden="1">'14_Pivot Table'!$A$1:$D$113</definedName>
    <definedName name="_xlnm._FilterDatabase" localSheetId="5" hidden="1">'6_Filter'!$A$1:$D$113</definedName>
    <definedName name="_xlnm._FilterDatabase" localSheetId="6" hidden="1">'7_Conditional Format'!$A$1:$D$113</definedName>
    <definedName name="Emp_info">[1]Lookup!$A$10:$F$49</definedName>
    <definedName name="Markup" localSheetId="4">'2_Reference'!#REF!</definedName>
    <definedName name="Markup" localSheetId="6">'2_Reference'!#REF!</definedName>
    <definedName name="Markup">'2_Reference'!#REF!</definedName>
    <definedName name="Stats" localSheetId="4">#REF!</definedName>
    <definedName name="Stats" localSheetId="6">#REF!</definedName>
    <definedName name="Stats">#REF!</definedName>
    <definedName name="total_sales">'[1]HLOOKUP-Exact'!$A$7:$F$16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" i="20" l="1"/>
  <c r="G64" i="20" s="1"/>
  <c r="G63" i="20"/>
  <c r="F63" i="20"/>
  <c r="F62" i="20"/>
  <c r="G62" i="20" s="1"/>
  <c r="E61" i="20"/>
  <c r="D61" i="20"/>
  <c r="C61" i="20"/>
  <c r="F61" i="20" s="1"/>
  <c r="G61" i="20" s="1"/>
  <c r="B61" i="20"/>
  <c r="F60" i="20"/>
  <c r="G60" i="20" s="1"/>
  <c r="G59" i="20"/>
  <c r="F59" i="20"/>
  <c r="F58" i="20"/>
  <c r="G58" i="20" s="1"/>
  <c r="E57" i="20"/>
  <c r="D57" i="20"/>
  <c r="C57" i="20"/>
  <c r="F57" i="20" s="1"/>
  <c r="G57" i="20" s="1"/>
  <c r="B57" i="20"/>
  <c r="F56" i="20"/>
  <c r="G56" i="20" s="1"/>
  <c r="G55" i="20"/>
  <c r="F55" i="20"/>
  <c r="F54" i="20"/>
  <c r="G54" i="20" s="1"/>
  <c r="E53" i="20"/>
  <c r="E65" i="20" s="1"/>
  <c r="D53" i="20"/>
  <c r="D65" i="20" s="1"/>
  <c r="C53" i="20"/>
  <c r="C65" i="20" s="1"/>
  <c r="B53" i="20"/>
  <c r="B65" i="20" s="1"/>
  <c r="F52" i="20"/>
  <c r="G52" i="20" s="1"/>
  <c r="G51" i="20"/>
  <c r="F51" i="20"/>
  <c r="F50" i="20"/>
  <c r="G50" i="20" s="1"/>
  <c r="F48" i="20"/>
  <c r="G48" i="20" s="1"/>
  <c r="G47" i="20"/>
  <c r="F47" i="20"/>
  <c r="F46" i="20"/>
  <c r="G46" i="20" s="1"/>
  <c r="E45" i="20"/>
  <c r="D45" i="20"/>
  <c r="C45" i="20"/>
  <c r="F45" i="20" s="1"/>
  <c r="G45" i="20" s="1"/>
  <c r="B45" i="20"/>
  <c r="G44" i="20"/>
  <c r="F44" i="20"/>
  <c r="G43" i="20"/>
  <c r="F43" i="20"/>
  <c r="F42" i="20"/>
  <c r="G42" i="20" s="1"/>
  <c r="E41" i="20"/>
  <c r="E49" i="20" s="1"/>
  <c r="D41" i="20"/>
  <c r="D49" i="20" s="1"/>
  <c r="C41" i="20"/>
  <c r="F41" i="20" s="1"/>
  <c r="G41" i="20" s="1"/>
  <c r="B41" i="20"/>
  <c r="B49" i="20" s="1"/>
  <c r="F40" i="20"/>
  <c r="G40" i="20" s="1"/>
  <c r="G39" i="20"/>
  <c r="F39" i="20"/>
  <c r="G38" i="20"/>
  <c r="F38" i="20"/>
  <c r="E37" i="20"/>
  <c r="D37" i="20"/>
  <c r="C37" i="20"/>
  <c r="F37" i="20" s="1"/>
  <c r="G37" i="20" s="1"/>
  <c r="B37" i="20"/>
  <c r="G36" i="20"/>
  <c r="F36" i="20"/>
  <c r="G35" i="20"/>
  <c r="F35" i="20"/>
  <c r="F34" i="20"/>
  <c r="G34" i="20" s="1"/>
  <c r="F32" i="20"/>
  <c r="G32" i="20" s="1"/>
  <c r="G31" i="20"/>
  <c r="F31" i="20"/>
  <c r="G30" i="20"/>
  <c r="F30" i="20"/>
  <c r="E29" i="20"/>
  <c r="D29" i="20"/>
  <c r="C29" i="20"/>
  <c r="F29" i="20" s="1"/>
  <c r="G29" i="20" s="1"/>
  <c r="B29" i="20"/>
  <c r="G28" i="20"/>
  <c r="F28" i="20"/>
  <c r="G27" i="20"/>
  <c r="F27" i="20"/>
  <c r="F26" i="20"/>
  <c r="G26" i="20" s="1"/>
  <c r="E25" i="20"/>
  <c r="D25" i="20"/>
  <c r="C25" i="20"/>
  <c r="F25" i="20" s="1"/>
  <c r="G25" i="20" s="1"/>
  <c r="B25" i="20"/>
  <c r="F24" i="20"/>
  <c r="G24" i="20" s="1"/>
  <c r="G23" i="20"/>
  <c r="F23" i="20"/>
  <c r="G22" i="20"/>
  <c r="F22" i="20"/>
  <c r="E21" i="20"/>
  <c r="E33" i="20" s="1"/>
  <c r="D21" i="20"/>
  <c r="D33" i="20" s="1"/>
  <c r="C21" i="20"/>
  <c r="C33" i="20" s="1"/>
  <c r="F33" i="20" s="1"/>
  <c r="B21" i="20"/>
  <c r="B33" i="20" s="1"/>
  <c r="G20" i="20"/>
  <c r="F20" i="20"/>
  <c r="G19" i="20"/>
  <c r="F19" i="20"/>
  <c r="F18" i="20"/>
  <c r="G18" i="20" s="1"/>
  <c r="F16" i="20"/>
  <c r="G16" i="20" s="1"/>
  <c r="G15" i="20"/>
  <c r="F15" i="20"/>
  <c r="G14" i="20"/>
  <c r="F14" i="20"/>
  <c r="E13" i="20"/>
  <c r="D13" i="20"/>
  <c r="C13" i="20"/>
  <c r="F13" i="20" s="1"/>
  <c r="G13" i="20" s="1"/>
  <c r="B13" i="20"/>
  <c r="G12" i="20"/>
  <c r="F12" i="20"/>
  <c r="G11" i="20"/>
  <c r="F11" i="20"/>
  <c r="F10" i="20"/>
  <c r="G10" i="20" s="1"/>
  <c r="E9" i="20"/>
  <c r="D9" i="20"/>
  <c r="C9" i="20"/>
  <c r="F9" i="20" s="1"/>
  <c r="G9" i="20" s="1"/>
  <c r="B9" i="20"/>
  <c r="F8" i="20"/>
  <c r="G8" i="20" s="1"/>
  <c r="G7" i="20"/>
  <c r="F7" i="20"/>
  <c r="G6" i="20"/>
  <c r="F6" i="20"/>
  <c r="E5" i="20"/>
  <c r="E17" i="20" s="1"/>
  <c r="D5" i="20"/>
  <c r="D17" i="20" s="1"/>
  <c r="C5" i="20"/>
  <c r="C17" i="20" s="1"/>
  <c r="F17" i="20" s="1"/>
  <c r="B5" i="20"/>
  <c r="B17" i="20" s="1"/>
  <c r="G4" i="20"/>
  <c r="F4" i="20"/>
  <c r="G3" i="20"/>
  <c r="F3" i="20"/>
  <c r="F2" i="20"/>
  <c r="G2" i="20" s="1"/>
  <c r="F65" i="20" l="1"/>
  <c r="G65" i="20" s="1"/>
  <c r="G17" i="20"/>
  <c r="G33" i="20"/>
  <c r="G49" i="20"/>
  <c r="F5" i="20"/>
  <c r="G5" i="20" s="1"/>
  <c r="F21" i="20"/>
  <c r="G21" i="20" s="1"/>
  <c r="F53" i="20"/>
  <c r="G53" i="20" s="1"/>
  <c r="C49" i="20"/>
  <c r="F49" i="20" s="1"/>
  <c r="A23" i="12" l="1"/>
  <c r="A22" i="12"/>
  <c r="A21" i="12"/>
  <c r="A20" i="12"/>
  <c r="A19" i="12"/>
  <c r="A18" i="12"/>
  <c r="A17" i="12"/>
  <c r="A16" i="12"/>
  <c r="B5" i="6"/>
  <c r="C6" i="2"/>
  <c r="D6" i="2"/>
  <c r="E6" i="2"/>
  <c r="F6" i="2"/>
  <c r="B6" i="2"/>
</calcChain>
</file>

<file path=xl/sharedStrings.xml><?xml version="1.0" encoding="utf-8"?>
<sst xmlns="http://schemas.openxmlformats.org/spreadsheetml/2006/main" count="1585" uniqueCount="403">
  <si>
    <t>Afguns</t>
  </si>
  <si>
    <t>Alldays</t>
  </si>
  <si>
    <t>Bandelierkop</t>
  </si>
  <si>
    <t>Ba-Phalaborwa</t>
  </si>
  <si>
    <t>Bela-Bela</t>
  </si>
  <si>
    <t>Bochum</t>
  </si>
  <si>
    <t>Bosbokrand</t>
  </si>
  <si>
    <t>Dendron</t>
  </si>
  <si>
    <t>Duiwelskloof</t>
  </si>
  <si>
    <t>Elim</t>
  </si>
  <si>
    <t>Ellisras</t>
  </si>
  <si>
    <t>Gravelotte</t>
  </si>
  <si>
    <t>Haenertsburg</t>
  </si>
  <si>
    <t>Hoedspruit</t>
  </si>
  <si>
    <t>Klaserie</t>
  </si>
  <si>
    <t>Lebowakgomo</t>
  </si>
  <si>
    <t>Lephalale</t>
  </si>
  <si>
    <t>Letsitele</t>
  </si>
  <si>
    <t>Leydsdorp</t>
  </si>
  <si>
    <t>Louis Trichardt</t>
  </si>
  <si>
    <t>Modimolle</t>
  </si>
  <si>
    <t>Modjadjiskloof</t>
  </si>
  <si>
    <t>Mogwadi</t>
  </si>
  <si>
    <t>Mokopane</t>
  </si>
  <si>
    <t>Mookgophong</t>
  </si>
  <si>
    <t>Messina</t>
  </si>
  <si>
    <t>Musina</t>
  </si>
  <si>
    <t>Naboomspruit</t>
  </si>
  <si>
    <t>Nylstroom</t>
  </si>
  <si>
    <t>Ofcolaco</t>
  </si>
  <si>
    <t>Phalaborwa</t>
  </si>
  <si>
    <t>Polokwane</t>
  </si>
  <si>
    <t>Roedtan</t>
  </si>
  <si>
    <t>Senwabarwana</t>
  </si>
  <si>
    <t>Seshego</t>
  </si>
  <si>
    <t>Sekgopo</t>
  </si>
  <si>
    <t>Thabazimbi</t>
  </si>
  <si>
    <t>Thohoyandou</t>
  </si>
  <si>
    <t>Tzaneen</t>
  </si>
  <si>
    <t>Vaalwater</t>
  </si>
  <si>
    <t>Vivo</t>
  </si>
  <si>
    <t>Zebedeila</t>
  </si>
  <si>
    <t>Zion City Moria</t>
  </si>
  <si>
    <t>List of cities and towns in Limpopo</t>
  </si>
  <si>
    <t>V.A.T. %</t>
  </si>
  <si>
    <t>Apr</t>
  </si>
  <si>
    <t>May</t>
  </si>
  <si>
    <t>Jun</t>
  </si>
  <si>
    <t>Jul</t>
  </si>
  <si>
    <t>Aug</t>
  </si>
  <si>
    <t>Sales</t>
  </si>
  <si>
    <t>V.A.T.</t>
  </si>
  <si>
    <t>Sara</t>
  </si>
  <si>
    <t>Kling</t>
  </si>
  <si>
    <t>North</t>
  </si>
  <si>
    <t>Admin</t>
  </si>
  <si>
    <t>Sean</t>
  </si>
  <si>
    <t>Willis</t>
  </si>
  <si>
    <t>South</t>
  </si>
  <si>
    <t>Colleen</t>
  </si>
  <si>
    <t>Abel</t>
  </si>
  <si>
    <t>North East</t>
  </si>
  <si>
    <t>Teri</t>
  </si>
  <si>
    <t>Binga</t>
  </si>
  <si>
    <t>West</t>
  </si>
  <si>
    <t>Frank</t>
  </si>
  <si>
    <t>Culbert</t>
  </si>
  <si>
    <t>Kirsten</t>
  </si>
  <si>
    <t>DeVinney</t>
  </si>
  <si>
    <t>Personal</t>
  </si>
  <si>
    <t>Theresa</t>
  </si>
  <si>
    <t>Califano</t>
  </si>
  <si>
    <t>Barry</t>
  </si>
  <si>
    <t>Bally</t>
  </si>
  <si>
    <t>Cheryl</t>
  </si>
  <si>
    <t>Halal</t>
  </si>
  <si>
    <t>Finance</t>
  </si>
  <si>
    <t>Harry</t>
  </si>
  <si>
    <t>Swayne</t>
  </si>
  <si>
    <t>Shing</t>
  </si>
  <si>
    <t>Chen</t>
  </si>
  <si>
    <t>Seth</t>
  </si>
  <si>
    <t>Rose</t>
  </si>
  <si>
    <t>Bob</t>
  </si>
  <si>
    <t>Ambrose</t>
  </si>
  <si>
    <t>Chris</t>
  </si>
  <si>
    <t>Hume</t>
  </si>
  <si>
    <t>Robert</t>
  </si>
  <si>
    <t>Murray</t>
  </si>
  <si>
    <t>James</t>
  </si>
  <si>
    <t>Rich</t>
  </si>
  <si>
    <t>George</t>
  </si>
  <si>
    <t>Gorski</t>
  </si>
  <si>
    <t>Paul</t>
  </si>
  <si>
    <t>Hoffman</t>
  </si>
  <si>
    <t>Dean</t>
  </si>
  <si>
    <t>Kramer</t>
  </si>
  <si>
    <t>Carol</t>
  </si>
  <si>
    <t>Hill</t>
  </si>
  <si>
    <t>Julia</t>
  </si>
  <si>
    <t>Smith</t>
  </si>
  <si>
    <t>Jacqueline</t>
  </si>
  <si>
    <t>Banks</t>
  </si>
  <si>
    <t>Jeffrey</t>
  </si>
  <si>
    <t>Strong</t>
  </si>
  <si>
    <t>Jeri Lynn</t>
  </si>
  <si>
    <t>MacFall</t>
  </si>
  <si>
    <t>Sung</t>
  </si>
  <si>
    <t>Kim</t>
  </si>
  <si>
    <t>Theodore</t>
  </si>
  <si>
    <t>Ness</t>
  </si>
  <si>
    <t>Brad</t>
  </si>
  <si>
    <t>Hinkelman</t>
  </si>
  <si>
    <t>Cuffaro</t>
  </si>
  <si>
    <t>Donald</t>
  </si>
  <si>
    <t>Reese</t>
  </si>
  <si>
    <t>Joanne</t>
  </si>
  <si>
    <t>Parker</t>
  </si>
  <si>
    <t>Susan</t>
  </si>
  <si>
    <t>Drake</t>
  </si>
  <si>
    <t>Laura</t>
  </si>
  <si>
    <t>Reagan</t>
  </si>
  <si>
    <t>Brian</t>
  </si>
  <si>
    <t>Mary</t>
  </si>
  <si>
    <t>Barber</t>
  </si>
  <si>
    <t>Peter</t>
  </si>
  <si>
    <t>Allen</t>
  </si>
  <si>
    <t>Altman</t>
  </si>
  <si>
    <t>Fred</t>
  </si>
  <si>
    <t>Mallory</t>
  </si>
  <si>
    <t>Molly</t>
  </si>
  <si>
    <t>Steadman</t>
  </si>
  <si>
    <t>Greg</t>
  </si>
  <si>
    <t>Connors</t>
  </si>
  <si>
    <t>Kathy</t>
  </si>
  <si>
    <t>Mayron</t>
  </si>
  <si>
    <t>Bill</t>
  </si>
  <si>
    <t>Simpson</t>
  </si>
  <si>
    <t>Michael</t>
  </si>
  <si>
    <t>Richardson</t>
  </si>
  <si>
    <t>Melanie</t>
  </si>
  <si>
    <t>Bowers</t>
  </si>
  <si>
    <t>Kyle</t>
  </si>
  <si>
    <t>Earnhart</t>
  </si>
  <si>
    <t>Lance</t>
  </si>
  <si>
    <t>Davies</t>
  </si>
  <si>
    <t>Anne</t>
  </si>
  <si>
    <t>Davidson</t>
  </si>
  <si>
    <t>Doug</t>
  </si>
  <si>
    <t>Briscoll</t>
  </si>
  <si>
    <t>Feldsott</t>
  </si>
  <si>
    <t>Steve</t>
  </si>
  <si>
    <t>Singer</t>
  </si>
  <si>
    <t>Tucker</t>
  </si>
  <si>
    <t>Henry</t>
  </si>
  <si>
    <t>Paterson</t>
  </si>
  <si>
    <t>Brooks</t>
  </si>
  <si>
    <t>Hillen</t>
  </si>
  <si>
    <t>Dominick</t>
  </si>
  <si>
    <t>Mazza</t>
  </si>
  <si>
    <t>Jennifer</t>
  </si>
  <si>
    <t>Snyder</t>
  </si>
  <si>
    <t>Joshua</t>
  </si>
  <si>
    <t>Maccaluso</t>
  </si>
  <si>
    <t>Wheeler</t>
  </si>
  <si>
    <t>Todd</t>
  </si>
  <si>
    <t>Masters</t>
  </si>
  <si>
    <t>Karina</t>
  </si>
  <si>
    <t>Edward</t>
  </si>
  <si>
    <t>Trelly</t>
  </si>
  <si>
    <t>Christina</t>
  </si>
  <si>
    <t>Lillie</t>
  </si>
  <si>
    <t>Lewis</t>
  </si>
  <si>
    <t>Jerry</t>
  </si>
  <si>
    <t>McDonald</t>
  </si>
  <si>
    <t>Lynne</t>
  </si>
  <si>
    <t>Simmons</t>
  </si>
  <si>
    <t>Lindsey</t>
  </si>
  <si>
    <t>Winger</t>
  </si>
  <si>
    <t>Reed</t>
  </si>
  <si>
    <t>Paula</t>
  </si>
  <si>
    <t>Robinson</t>
  </si>
  <si>
    <t>William</t>
  </si>
  <si>
    <t>Shirley</t>
  </si>
  <si>
    <t>Dandrow</t>
  </si>
  <si>
    <t>Maria</t>
  </si>
  <si>
    <t>Switzer</t>
  </si>
  <si>
    <t>John</t>
  </si>
  <si>
    <t>Jacobs</t>
  </si>
  <si>
    <t>Bradley</t>
  </si>
  <si>
    <t>Howard</t>
  </si>
  <si>
    <t>Frieda</t>
  </si>
  <si>
    <t>Holly</t>
  </si>
  <si>
    <t>Taylor</t>
  </si>
  <si>
    <t>Tim</t>
  </si>
  <si>
    <t>Barthoff</t>
  </si>
  <si>
    <t>Esther</t>
  </si>
  <si>
    <t>Williams</t>
  </si>
  <si>
    <t>Miller</t>
  </si>
  <si>
    <t>Marianne</t>
  </si>
  <si>
    <t>Calvin</t>
  </si>
  <si>
    <t>Sue</t>
  </si>
  <si>
    <t>Petty</t>
  </si>
  <si>
    <t>Grace</t>
  </si>
  <si>
    <t>Sloan</t>
  </si>
  <si>
    <t>Richard</t>
  </si>
  <si>
    <t>Gibbs</t>
  </si>
  <si>
    <t>Lorrie</t>
  </si>
  <si>
    <t>Sullivan</t>
  </si>
  <si>
    <t>Ted</t>
  </si>
  <si>
    <t>Hayes</t>
  </si>
  <si>
    <t>Helen</t>
  </si>
  <si>
    <t>Stewart</t>
  </si>
  <si>
    <t>Katie</t>
  </si>
  <si>
    <t>Jane</t>
  </si>
  <si>
    <t>Winters</t>
  </si>
  <si>
    <t>Martin</t>
  </si>
  <si>
    <t>Geoff</t>
  </si>
  <si>
    <t>Brown</t>
  </si>
  <si>
    <t>Alice</t>
  </si>
  <si>
    <t>Owens</t>
  </si>
  <si>
    <t>Thomas</t>
  </si>
  <si>
    <t>Sam</t>
  </si>
  <si>
    <t>Whitney</t>
  </si>
  <si>
    <t>Erin</t>
  </si>
  <si>
    <t>First Name</t>
  </si>
  <si>
    <t>Last Name</t>
  </si>
  <si>
    <t>Area of work</t>
  </si>
  <si>
    <t>Department</t>
  </si>
  <si>
    <t>Employee Number</t>
  </si>
  <si>
    <t>Monthly Payment</t>
  </si>
  <si>
    <t>Loan</t>
  </si>
  <si>
    <t>Term</t>
  </si>
  <si>
    <t>Rate</t>
  </si>
  <si>
    <t>Loan Calculator</t>
  </si>
  <si>
    <t>Category</t>
  </si>
  <si>
    <t>Description</t>
  </si>
  <si>
    <t>Part no:</t>
  </si>
  <si>
    <t>Price</t>
  </si>
  <si>
    <t>Air cleaner</t>
  </si>
  <si>
    <t>Warm air deflector plate</t>
  </si>
  <si>
    <t>Gasket</t>
  </si>
  <si>
    <t>Spring washer</t>
  </si>
  <si>
    <t>Dual thermostat</t>
  </si>
  <si>
    <t>Air hose</t>
  </si>
  <si>
    <t>Bracket</t>
  </si>
  <si>
    <t>Washer</t>
  </si>
  <si>
    <t>Bonded rubber mounting</t>
  </si>
  <si>
    <t>Clip</t>
  </si>
  <si>
    <t>Spacer tube</t>
  </si>
  <si>
    <t>Stud</t>
  </si>
  <si>
    <t>Self-lock nut</t>
  </si>
  <si>
    <t>Filter element</t>
  </si>
  <si>
    <t>Sealing washer</t>
  </si>
  <si>
    <t>Spring</t>
  </si>
  <si>
    <t>Lockplate</t>
  </si>
  <si>
    <t>Retainer clip</t>
  </si>
  <si>
    <t>Engine</t>
  </si>
  <si>
    <t>Oil pump cover</t>
  </si>
  <si>
    <t>O-ring</t>
  </si>
  <si>
    <t>Intake pipe</t>
  </si>
  <si>
    <t>Baffle plate</t>
  </si>
  <si>
    <t>Sump gasket</t>
  </si>
  <si>
    <t>Oil drain plug</t>
  </si>
  <si>
    <t>Sump</t>
  </si>
  <si>
    <t>Dipstick</t>
  </si>
  <si>
    <t>Oil pressure switch</t>
  </si>
  <si>
    <t>Temperature sender</t>
  </si>
  <si>
    <t>Oil filter bracket</t>
  </si>
  <si>
    <t>Oil seal</t>
  </si>
  <si>
    <t>Oil cooler</t>
  </si>
  <si>
    <t>Oil filter</t>
  </si>
  <si>
    <t>Main bearing cap</t>
  </si>
  <si>
    <t>Cylinder block</t>
  </si>
  <si>
    <t>Sealing flange</t>
  </si>
  <si>
    <t>Bearing seal</t>
  </si>
  <si>
    <t>Intermediate shaft</t>
  </si>
  <si>
    <t>Bearing cap</t>
  </si>
  <si>
    <t>Thrust washer</t>
  </si>
  <si>
    <t>Crankshaft</t>
  </si>
  <si>
    <t>Gearbox</t>
  </si>
  <si>
    <t>Output shaft</t>
  </si>
  <si>
    <t>Selector rod and fork</t>
  </si>
  <si>
    <t>Selector shaft</t>
  </si>
  <si>
    <t>Gearbox housing</t>
  </si>
  <si>
    <t>Gear lever bracket</t>
  </si>
  <si>
    <t>Bush</t>
  </si>
  <si>
    <t>Bolt</t>
  </si>
  <si>
    <t>Selector finger</t>
  </si>
  <si>
    <t>Reverse relay lever</t>
  </si>
  <si>
    <t>Reverse gear shaft</t>
  </si>
  <si>
    <t>5th selector rod</t>
  </si>
  <si>
    <t>Input shaft</t>
  </si>
  <si>
    <t>Reverse selector rod</t>
  </si>
  <si>
    <t>Clutch</t>
  </si>
  <si>
    <t>Inner shift lever detent</t>
  </si>
  <si>
    <t>Clutch housing</t>
  </si>
  <si>
    <t>Shim</t>
  </si>
  <si>
    <t>Pinch-bolt</t>
  </si>
  <si>
    <t>Seal</t>
  </si>
  <si>
    <t>Differential bearing</t>
  </si>
  <si>
    <t>Sleeve</t>
  </si>
  <si>
    <t>Speedometer pinion</t>
  </si>
  <si>
    <t>Guide sleeve</t>
  </si>
  <si>
    <t>Release bearing</t>
  </si>
  <si>
    <t>Starter bush</t>
  </si>
  <si>
    <t>Breather pipe</t>
  </si>
  <si>
    <t>Carburettor</t>
  </si>
  <si>
    <t>Choke cover</t>
  </si>
  <si>
    <t>Eccentric pin</t>
  </si>
  <si>
    <t>Float needle valve</t>
  </si>
  <si>
    <t>Aux fuel jet</t>
  </si>
  <si>
    <t>Emulsion tube</t>
  </si>
  <si>
    <t>Aux air jet</t>
  </si>
  <si>
    <t>Cut-off valve</t>
  </si>
  <si>
    <t>Main jet</t>
  </si>
  <si>
    <t>Co adjustment screw</t>
  </si>
  <si>
    <t>Injection pipe</t>
  </si>
  <si>
    <t>Idling jet</t>
  </si>
  <si>
    <t>Throttle channel heater</t>
  </si>
  <si>
    <t>Poppet valve</t>
  </si>
  <si>
    <t>Distributor</t>
  </si>
  <si>
    <t>Bearing plate</t>
  </si>
  <si>
    <t>Tentioning ring</t>
  </si>
  <si>
    <t>Circlip</t>
  </si>
  <si>
    <t>Rotor</t>
  </si>
  <si>
    <t>Cover</t>
  </si>
  <si>
    <t>Shims</t>
  </si>
  <si>
    <t>Hall sender</t>
  </si>
  <si>
    <t>Connector</t>
  </si>
  <si>
    <t>Main body</t>
  </si>
  <si>
    <t>Earth strap</t>
  </si>
  <si>
    <t>Distributor cap</t>
  </si>
  <si>
    <t>Carbon brush and spring</t>
  </si>
  <si>
    <t xml:space="preserve">Ignition </t>
  </si>
  <si>
    <t>HT lead</t>
  </si>
  <si>
    <t>Suppression connector</t>
  </si>
  <si>
    <t>Ignition coil</t>
  </si>
  <si>
    <t>Terminal (-)</t>
  </si>
  <si>
    <t>Terminal (+)</t>
  </si>
  <si>
    <t>Heat sink</t>
  </si>
  <si>
    <t>Vacuum unit</t>
  </si>
  <si>
    <t>Dust cover</t>
  </si>
  <si>
    <t>Rotor arm</t>
  </si>
  <si>
    <t>Earth lead</t>
  </si>
  <si>
    <t>Region 1</t>
  </si>
  <si>
    <t>Region 2</t>
  </si>
  <si>
    <t>Region 3</t>
  </si>
  <si>
    <t>Region 4</t>
  </si>
  <si>
    <t>Sales figures per region</t>
  </si>
  <si>
    <t>Region</t>
  </si>
  <si>
    <t>Qtr 1</t>
  </si>
  <si>
    <t>Qtr 2</t>
  </si>
  <si>
    <t>Qtr 3</t>
  </si>
  <si>
    <t>Qtr 4</t>
  </si>
  <si>
    <t>Validation</t>
  </si>
  <si>
    <t>Province</t>
  </si>
  <si>
    <t>Limpopo</t>
  </si>
  <si>
    <t>Town</t>
  </si>
  <si>
    <t>SUBTOTAL</t>
  </si>
  <si>
    <t>Function</t>
  </si>
  <si>
    <t>Product code</t>
  </si>
  <si>
    <t>Medicine Name</t>
  </si>
  <si>
    <t>Stock level</t>
  </si>
  <si>
    <t>AB12</t>
  </si>
  <si>
    <t>Syndol</t>
  </si>
  <si>
    <t>Product Code</t>
  </si>
  <si>
    <t>CD13</t>
  </si>
  <si>
    <t>Betapyn</t>
  </si>
  <si>
    <t>DD12</t>
  </si>
  <si>
    <t>Pynstop</t>
  </si>
  <si>
    <t>ES23</t>
  </si>
  <si>
    <t>Propain</t>
  </si>
  <si>
    <t>D122</t>
  </si>
  <si>
    <t>Ibucop</t>
  </si>
  <si>
    <t>EX34</t>
  </si>
  <si>
    <t>Nurofen Plus</t>
  </si>
  <si>
    <t>T44</t>
  </si>
  <si>
    <t>Adi-dol</t>
  </si>
  <si>
    <t>Stillpane syrup</t>
  </si>
  <si>
    <t>T100</t>
  </si>
  <si>
    <t>Acurate tablets</t>
  </si>
  <si>
    <t>Part Description</t>
  </si>
  <si>
    <t>Income</t>
  </si>
  <si>
    <t>Supplies</t>
  </si>
  <si>
    <t>Wages</t>
  </si>
  <si>
    <t>Utilities</t>
  </si>
  <si>
    <t>Total Expenses</t>
  </si>
  <si>
    <t>Profit</t>
  </si>
  <si>
    <t>January</t>
  </si>
  <si>
    <t>February</t>
  </si>
  <si>
    <t>March</t>
  </si>
  <si>
    <t>Quarterly totals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</si>
  <si>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</si>
  <si>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</si>
  <si>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</si>
  <si>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</si>
  <si>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</si>
  <si>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</si>
  <si>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</si>
  <si>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</si>
  <si>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Yearly Totals</t>
  </si>
  <si>
    <t>Quarterly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</si>
</sst>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R&quot;#,##0.00;[Red]\-&quot;R&quot;#,##0.00"/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[$R-1C09]\ #,##0.00"/>
    <numFmt numFmtId="166" formatCode="[$R-1C09]\ #,##0"/>
    <numFmt numFmtId="167" formatCode="_ [$R-1C09]\ * #,##0.00_ ;_ [$R-1C09]\ * \-#,##0.00_ ;_ [$R-1C09]\ * &quot;-&quot;??_ ;_ @_ "/>
    <numFmt numFmtId="168" formatCode="&quot;R&quot;#,##0.00"/>
    <numFmt numFmtId="169" formatCode="_-[$R-1C09]* #,##0.00_-;\-[$R-1C09]* #,##0.00_-;_-[$R-1C09]* &quot;-&quot;??_-;_-@_-"/>
    <numFmt numFmtId="170" formatCode="_-[$R-1C09]* #,##0_-;\-[$R-1C09]* #,##0_-;_-[$R-1C09]* &quot;-&quot;??_-;_-@_-"/>
    <numFmt numFmtId="171" formatCode="_ &quot;R&quot;\ * #,##0.00_ ;_ &quot;R&quot;\ * \-#,##0.00_ ;_ &quot;R&quot;\ * &quot;-&quot;??_ ;_ @_ "/>
    <numFmt numFmtId="172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/>
    <xf numFmtId="172" fontId="4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1" fillId="0" borderId="0" xfId="0" applyFont="1"/>
    <xf numFmtId="3" fontId="3" fillId="2" borderId="1" xfId="1" applyNumberFormat="1" applyFont="1" applyFill="1" applyBorder="1"/>
    <xf numFmtId="0" fontId="4" fillId="0" borderId="1" xfId="2" applyNumberFormat="1" applyFont="1" applyFill="1" applyBorder="1"/>
    <xf numFmtId="0" fontId="2" fillId="0" borderId="0" xfId="1"/>
    <xf numFmtId="3" fontId="4" fillId="0" borderId="0" xfId="1" applyNumberFormat="1" applyFont="1" applyFill="1"/>
    <xf numFmtId="3" fontId="3" fillId="2" borderId="1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left"/>
    </xf>
    <xf numFmtId="165" fontId="4" fillId="0" borderId="1" xfId="3" applyNumberFormat="1" applyFont="1" applyFill="1" applyBorder="1"/>
    <xf numFmtId="166" fontId="4" fillId="0" borderId="1" xfId="1" applyNumberFormat="1" applyFont="1" applyFill="1" applyBorder="1"/>
    <xf numFmtId="0" fontId="4" fillId="0" borderId="0" xfId="1" applyFont="1" applyFill="1"/>
    <xf numFmtId="0" fontId="2" fillId="0" borderId="0" xfId="1" applyFill="1"/>
    <xf numFmtId="0" fontId="0" fillId="0" borderId="1" xfId="0" applyBorder="1"/>
    <xf numFmtId="0" fontId="0" fillId="0" borderId="4" xfId="0" applyBorder="1"/>
    <xf numFmtId="170" fontId="0" fillId="0" borderId="5" xfId="0" applyNumberFormat="1" applyBorder="1"/>
    <xf numFmtId="9" fontId="0" fillId="0" borderId="5" xfId="0" applyNumberFormat="1" applyBorder="1"/>
    <xf numFmtId="0" fontId="0" fillId="0" borderId="5" xfId="0" applyBorder="1"/>
    <xf numFmtId="0" fontId="0" fillId="0" borderId="6" xfId="0" applyBorder="1"/>
    <xf numFmtId="8" fontId="0" fillId="0" borderId="7" xfId="0" applyNumberFormat="1" applyBorder="1"/>
    <xf numFmtId="168" fontId="0" fillId="0" borderId="7" xfId="0" applyNumberFormat="1" applyBorder="1"/>
    <xf numFmtId="0" fontId="3" fillId="0" borderId="0" xfId="1" applyFont="1"/>
    <xf numFmtId="171" fontId="0" fillId="0" borderId="0" xfId="4" applyFont="1"/>
    <xf numFmtId="0" fontId="0" fillId="0" borderId="8" xfId="0" applyBorder="1"/>
    <xf numFmtId="0" fontId="1" fillId="0" borderId="1" xfId="0" applyFont="1" applyBorder="1"/>
    <xf numFmtId="169" fontId="0" fillId="0" borderId="1" xfId="0" applyNumberFormat="1" applyBorder="1"/>
    <xf numFmtId="0" fontId="1" fillId="4" borderId="1" xfId="0" applyFont="1" applyFill="1" applyBorder="1"/>
    <xf numFmtId="171" fontId="0" fillId="0" borderId="0" xfId="5" applyFont="1"/>
    <xf numFmtId="0" fontId="3" fillId="0" borderId="0" xfId="6" applyFont="1"/>
    <xf numFmtId="0" fontId="4" fillId="0" borderId="0" xfId="6"/>
    <xf numFmtId="0" fontId="3" fillId="0" borderId="1" xfId="6" applyFont="1" applyBorder="1"/>
    <xf numFmtId="0" fontId="4" fillId="0" borderId="1" xfId="6" applyBorder="1"/>
    <xf numFmtId="0" fontId="4" fillId="4" borderId="1" xfId="6" applyFill="1" applyBorder="1"/>
    <xf numFmtId="0" fontId="6" fillId="0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166" fontId="7" fillId="0" borderId="1" xfId="0" applyNumberFormat="1" applyFont="1" applyFill="1" applyBorder="1"/>
    <xf numFmtId="0" fontId="6" fillId="0" borderId="1" xfId="0" applyFont="1" applyFill="1" applyBorder="1"/>
    <xf numFmtId="0" fontId="0" fillId="4" borderId="1" xfId="0" applyFill="1" applyBorder="1"/>
    <xf numFmtId="0" fontId="0" fillId="0" borderId="1" xfId="0" applyFill="1" applyBorder="1"/>
    <xf numFmtId="0" fontId="7" fillId="0" borderId="0" xfId="0" applyFont="1" applyFill="1" applyBorder="1"/>
    <xf numFmtId="0" fontId="7" fillId="0" borderId="0" xfId="0" applyFont="1" applyFill="1"/>
    <xf numFmtId="0" fontId="4" fillId="0" borderId="0" xfId="0" applyFont="1" applyFill="1"/>
    <xf numFmtId="0" fontId="8" fillId="0" borderId="0" xfId="0" applyFont="1" applyAlignment="1">
      <alignment horizontal="left" vertical="center"/>
    </xf>
    <xf numFmtId="167" fontId="3" fillId="5" borderId="0" xfId="1" applyNumberFormat="1" applyFont="1" applyFill="1"/>
    <xf numFmtId="0" fontId="2" fillId="5" borderId="0" xfId="1" applyFill="1"/>
    <xf numFmtId="167" fontId="0" fillId="0" borderId="0" xfId="7" applyNumberFormat="1" applyFont="1"/>
    <xf numFmtId="167" fontId="0" fillId="6" borderId="0" xfId="7" applyNumberFormat="1" applyFont="1" applyFill="1"/>
    <xf numFmtId="0" fontId="3" fillId="5" borderId="0" xfId="1" applyFont="1" applyFill="1"/>
    <xf numFmtId="167" fontId="2" fillId="0" borderId="0" xfId="1" applyNumberFormat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Comma 2" xfId="2" xr:uid="{5A168931-67B8-4656-AC1A-FC8425155FF4}"/>
    <cellStyle name="Currency 2" xfId="3" xr:uid="{B3869060-1C1E-43A9-9B73-D19E152970E5}"/>
    <cellStyle name="Currency 3" xfId="4" xr:uid="{FF71DAF6-D3A6-4F39-9A80-107FF9F0D3DE}"/>
    <cellStyle name="Currency 4" xfId="5" xr:uid="{82635CC6-D235-4699-B6D1-60B12BF6EE2C}"/>
    <cellStyle name="Currency 4 2" xfId="7" xr:uid="{0648DD3F-607D-42D0-BAD7-3509A9156870}"/>
    <cellStyle name="Normal" xfId="0" builtinId="0"/>
    <cellStyle name="Normal 2" xfId="1" xr:uid="{2820331F-3670-4130-8456-033858721F08}"/>
    <cellStyle name="Normal 3" xfId="6" xr:uid="{C7246E8B-1DD3-4068-9030-09D10FE96C57}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7</xdr:col>
      <xdr:colOff>38100</xdr:colOff>
      <xdr:row>20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ED0EEE-D12A-4ADA-BEF7-C2EF8C9266B9}"/>
            </a:ext>
          </a:extLst>
        </xdr:cNvPr>
        <xdr:cNvSpPr txBox="1"/>
      </xdr:nvSpPr>
      <xdr:spPr>
        <a:xfrm>
          <a:off x="2981325" y="200025"/>
          <a:ext cx="3686175" cy="366712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Z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Question 1:  </a:t>
          </a:r>
          <a:endParaRPr lang="en-ZA" b="1">
            <a:effectLst/>
          </a:endParaRPr>
        </a:p>
        <a:p>
          <a:endParaRPr lang="en-ZA" sz="1100"/>
        </a:p>
        <a:p>
          <a:r>
            <a:rPr lang="en-ZA" sz="1100"/>
            <a:t>List the steps</a:t>
          </a:r>
          <a:r>
            <a:rPr lang="en-ZA" sz="1100" baseline="0"/>
            <a:t> how you will import the towns in Limpopo (A2:A45) into a custom list so that you can make use of the autofil feature to replicate this list in other Excel workbooks.</a:t>
          </a:r>
        </a:p>
        <a:p>
          <a:endParaRPr lang="en-ZA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ZA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Type your answere here:</a:t>
          </a:r>
          <a:endParaRPr lang="en-ZA">
            <a:effectLst/>
          </a:endParaRPr>
        </a:p>
        <a:p>
          <a:endParaRPr lang="en-ZA" sz="1100" baseline="0"/>
        </a:p>
        <a:p>
          <a:r>
            <a:rPr lang="en-ZA" sz="1100" baseline="0"/>
            <a:t>Step 1:</a:t>
          </a:r>
        </a:p>
        <a:p>
          <a:endParaRPr lang="en-ZA" sz="1100" baseline="0"/>
        </a:p>
        <a:p>
          <a:r>
            <a:rPr lang="en-ZA" sz="1100" baseline="0"/>
            <a:t>Step 2:</a:t>
          </a:r>
        </a:p>
        <a:p>
          <a:endParaRPr lang="en-ZA" sz="1100" baseline="0"/>
        </a:p>
        <a:p>
          <a:r>
            <a:rPr lang="en-ZA" sz="1100" baseline="0"/>
            <a:t>Step 3:  </a:t>
          </a:r>
        </a:p>
        <a:p>
          <a:endParaRPr lang="en-ZA" sz="1100" baseline="0"/>
        </a:p>
        <a:p>
          <a:r>
            <a:rPr lang="en-ZA" sz="1100" baseline="0"/>
            <a:t>Step 4:  </a:t>
          </a:r>
        </a:p>
        <a:p>
          <a:endParaRPr lang="en-ZA" sz="1100" baseline="0"/>
        </a:p>
        <a:p>
          <a:r>
            <a:rPr lang="en-ZA" sz="1100" baseline="0"/>
            <a:t>Step 5:  </a:t>
          </a:r>
        </a:p>
        <a:p>
          <a:endParaRPr lang="en-ZA" sz="1100"/>
        </a:p>
        <a:p>
          <a:r>
            <a:rPr lang="en-ZA" sz="1100"/>
            <a:t>etc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328612</xdr:colOff>
      <xdr:row>0</xdr:row>
      <xdr:rowOff>47625</xdr:rowOff>
    </xdr:from>
    <xdr:to>
      <xdr:col>6</xdr:col>
      <xdr:colOff>557212</xdr:colOff>
      <xdr:row>13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10CC94-9AE5-4C0E-AC7E-7541E91DE073}"/>
            </a:ext>
          </a:extLst>
        </xdr:cNvPr>
        <xdr:cNvSpPr txBox="1"/>
      </xdr:nvSpPr>
      <xdr:spPr>
        <a:xfrm>
          <a:off x="4486274" y="47625"/>
          <a:ext cx="4171950" cy="2152650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Question 10:  </a:t>
          </a:r>
          <a:endParaRPr kumimoji="0" lang="en-ZA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Subtotal functions were placed in cells A16 to A23.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You will see the numbers in the SUBTOTAL function differ for each function in the range A16 to A23 as indicated with a X in this example:   =SUBTOTAL(X, $D$2:$D$11)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Do some research and find out what each of these functions do in the range A16 to A23.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Type your answers in Cells B16 to B23.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Remember to save your file.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</xdr:row>
      <xdr:rowOff>9525</xdr:rowOff>
    </xdr:from>
    <xdr:to>
      <xdr:col>13</xdr:col>
      <xdr:colOff>114300</xdr:colOff>
      <xdr:row>6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2B52A1E-7EB2-498B-8780-875027138B82}"/>
            </a:ext>
          </a:extLst>
        </xdr:cNvPr>
        <xdr:cNvSpPr txBox="1"/>
      </xdr:nvSpPr>
      <xdr:spPr>
        <a:xfrm>
          <a:off x="4876800" y="200025"/>
          <a:ext cx="4171950" cy="962025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Question 11:  </a:t>
          </a:r>
          <a:endParaRPr kumimoji="0" lang="en-ZA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rtl="0" eaLnBrk="1" fontAlgn="auto" latinLnBrk="0" hangingPunct="1"/>
          <a:r>
            <a:rPr lang="en-US" sz="1100" b="0" i="0">
              <a:effectLst/>
              <a:latin typeface="+mn-lt"/>
              <a:ea typeface="+mn-ea"/>
              <a:cs typeface="+mn-cs"/>
            </a:rPr>
            <a:t>Enter a VLOOKUP in cells F3 to F5 to display the Medicine Name, Stock level and Price, when the Product Code is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effectLst/>
              <a:latin typeface="+mn-lt"/>
              <a:ea typeface="+mn-ea"/>
              <a:cs typeface="+mn-cs"/>
            </a:rPr>
            <a:t>entered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in cell F2.</a:t>
          </a:r>
          <a:endParaRPr lang="en-ZA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0</xdr:row>
      <xdr:rowOff>66676</xdr:rowOff>
    </xdr:from>
    <xdr:to>
      <xdr:col>12</xdr:col>
      <xdr:colOff>142875</xdr:colOff>
      <xdr:row>19</xdr:row>
      <xdr:rowOff>104775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96A0E08-1E92-47B9-9FB3-38A3C242826B}"/>
            </a:ext>
          </a:extLst>
        </xdr:cNvPr>
        <xdr:cNvSpPr txBox="1"/>
      </xdr:nvSpPr>
      <xdr:spPr>
        <a:xfrm>
          <a:off x="4381500" y="66676"/>
          <a:ext cx="4171950" cy="3629024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Question 12:  </a:t>
          </a:r>
          <a:endParaRPr kumimoji="0" lang="en-ZA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Apply Slicers to the table.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Filter the following items: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Category: 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Clutch and Engine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Price: 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Range  &gt;R0 and &lt;R10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Save the file.</a:t>
          </a:r>
          <a:endParaRPr kumimoji="0" lang="en-ZA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0</xdr:row>
      <xdr:rowOff>123825</xdr:rowOff>
    </xdr:from>
    <xdr:to>
      <xdr:col>10</xdr:col>
      <xdr:colOff>133350</xdr:colOff>
      <xdr:row>4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3F18DC6-7FAF-40BE-9C23-D16D309CBBFE}"/>
            </a:ext>
          </a:extLst>
        </xdr:cNvPr>
        <xdr:cNvSpPr txBox="1"/>
      </xdr:nvSpPr>
      <xdr:spPr>
        <a:xfrm>
          <a:off x="2057400" y="123825"/>
          <a:ext cx="4171950" cy="762000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Question 13:  </a:t>
          </a:r>
          <a:endParaRPr kumimoji="0" lang="en-ZA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Link this button to cell A20 of the 1_Custom list sheet.</a:t>
          </a:r>
          <a:endParaRPr kumimoji="0" lang="en-ZA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190500</xdr:colOff>
      <xdr:row>1</xdr:row>
      <xdr:rowOff>19050</xdr:rowOff>
    </xdr:from>
    <xdr:to>
      <xdr:col>2</xdr:col>
      <xdr:colOff>447675</xdr:colOff>
      <xdr:row>3</xdr:row>
      <xdr:rowOff>171450</xdr:rowOff>
    </xdr:to>
    <xdr:sp macro="" textlink="">
      <xdr:nvSpPr>
        <xdr:cNvPr id="4" name="Rectangle: Beveled 3">
          <a:extLst>
            <a:ext uri="{FF2B5EF4-FFF2-40B4-BE49-F238E27FC236}">
              <a16:creationId xmlns:a16="http://schemas.microsoft.com/office/drawing/2014/main" id="{2FD6ECCE-FEE3-42F5-BF03-8CFB4848BED1}"/>
            </a:ext>
          </a:extLst>
        </xdr:cNvPr>
        <xdr:cNvSpPr/>
      </xdr:nvSpPr>
      <xdr:spPr>
        <a:xfrm>
          <a:off x="190500" y="209550"/>
          <a:ext cx="1476375" cy="533400"/>
        </a:xfrm>
        <a:prstGeom prst="bevel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ZA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1_Custom</a:t>
          </a:r>
          <a:r>
            <a:rPr lang="en-ZA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list</a:t>
          </a:r>
          <a:endParaRPr lang="en-ZA" b="1">
            <a:solidFill>
              <a:sysClr val="windowText" lastClr="000000"/>
            </a:solidFill>
            <a:effectLst/>
          </a:endParaRPr>
        </a:p>
        <a:p>
          <a:pPr marL="0" indent="0" algn="l"/>
          <a:endParaRPr lang="en-ZA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</xdr:row>
      <xdr:rowOff>19050</xdr:rowOff>
    </xdr:from>
    <xdr:to>
      <xdr:col>11</xdr:col>
      <xdr:colOff>476250</xdr:colOff>
      <xdr:row>11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17B0380-2E17-40FE-A77F-DECC2749189D}"/>
            </a:ext>
          </a:extLst>
        </xdr:cNvPr>
        <xdr:cNvSpPr txBox="1"/>
      </xdr:nvSpPr>
      <xdr:spPr>
        <a:xfrm>
          <a:off x="4105275" y="180975"/>
          <a:ext cx="4171950" cy="2019300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Question 14: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Create a Pivot Table with a chart from this table.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Display the Average price of the Gearbox category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Create the pivot table on a New Worksheet and remember to save this file.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38100</xdr:rowOff>
    </xdr:from>
    <xdr:to>
      <xdr:col>13</xdr:col>
      <xdr:colOff>400050</xdr:colOff>
      <xdr:row>9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E06EDA7-540C-4BB3-AA34-F4490AD33FA3}"/>
            </a:ext>
          </a:extLst>
        </xdr:cNvPr>
        <xdr:cNvSpPr txBox="1"/>
      </xdr:nvSpPr>
      <xdr:spPr>
        <a:xfrm>
          <a:off x="6848475" y="38100"/>
          <a:ext cx="3981450" cy="1666875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Question 15:  </a:t>
          </a:r>
          <a:endParaRPr kumimoji="0" lang="en-ZA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Hide this sheet by using the SheetVeryHidden feature.</a:t>
          </a:r>
          <a:endParaRPr kumimoji="0" lang="en-ZA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8</xdr:row>
      <xdr:rowOff>9525</xdr:rowOff>
    </xdr:from>
    <xdr:to>
      <xdr:col>4</xdr:col>
      <xdr:colOff>495300</xdr:colOff>
      <xdr:row>30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3862062-5DEE-4463-B09F-A89161D09285}"/>
            </a:ext>
          </a:extLst>
        </xdr:cNvPr>
        <xdr:cNvSpPr txBox="1"/>
      </xdr:nvSpPr>
      <xdr:spPr>
        <a:xfrm>
          <a:off x="323850" y="1304925"/>
          <a:ext cx="3686175" cy="3667125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Question 2:  </a:t>
          </a:r>
          <a:endParaRPr kumimoji="0" lang="en-ZA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Cell B6 contain a formula to multiply the sales figure for April with the V.A.T % in cell B1.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The formula was then copied to cells C6, D6, E6 and F6.  The result is definitely incorrect.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By making use of an </a:t>
          </a: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Absolute reference</a:t>
          </a: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, modify the formula in cell B6 and then copy it to cells </a:t>
          </a:r>
          <a:r>
            <a:rPr lang="en-ZA" sz="1100" b="0" i="0" baseline="0">
              <a:effectLst/>
              <a:latin typeface="+mn-lt"/>
              <a:ea typeface="+mn-ea"/>
              <a:cs typeface="+mn-cs"/>
            </a:rPr>
            <a:t>C6, D6, E6 and F6.</a:t>
          </a: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0</xdr:row>
      <xdr:rowOff>114300</xdr:rowOff>
    </xdr:from>
    <xdr:to>
      <xdr:col>11</xdr:col>
      <xdr:colOff>428625</xdr:colOff>
      <xdr:row>14</xdr:row>
      <xdr:rowOff>161925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CFC3D2E-4139-47E1-BB1E-B50C34CECBB0}"/>
            </a:ext>
          </a:extLst>
        </xdr:cNvPr>
        <xdr:cNvSpPr txBox="1"/>
      </xdr:nvSpPr>
      <xdr:spPr>
        <a:xfrm>
          <a:off x="4610100" y="114300"/>
          <a:ext cx="3686175" cy="2714625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Question 3:  </a:t>
          </a:r>
          <a:endParaRPr kumimoji="0" lang="en-ZA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Looking at rows 2 and 3 it is obvious that there are duplicate entries in this list.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Remove all duplicate entries for the "First Name  and Last Name" fields.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(Note:  There must then be only one entry of Sara Kling in this list)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9</xdr:col>
      <xdr:colOff>28575</xdr:colOff>
      <xdr:row>7</xdr:row>
      <xdr:rowOff>9525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527746-7DED-4F97-BC90-BE5F11D29E43}"/>
            </a:ext>
          </a:extLst>
        </xdr:cNvPr>
        <xdr:cNvSpPr txBox="1"/>
      </xdr:nvSpPr>
      <xdr:spPr>
        <a:xfrm>
          <a:off x="2952750" y="9525"/>
          <a:ext cx="3686175" cy="1343025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Question 4:  </a:t>
          </a:r>
          <a:endParaRPr kumimoji="0" lang="en-ZA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Enter a funtion in cell B5 to calculate the monthly payment of this loan.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The interest rate of 9% is an annual interest rate.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9525</xdr:rowOff>
    </xdr:from>
    <xdr:to>
      <xdr:col>9</xdr:col>
      <xdr:colOff>28575</xdr:colOff>
      <xdr:row>10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DE0C4E0-EF35-4B8A-8982-ACBA4E80B3BF}"/>
            </a:ext>
          </a:extLst>
        </xdr:cNvPr>
        <xdr:cNvSpPr txBox="1"/>
      </xdr:nvSpPr>
      <xdr:spPr>
        <a:xfrm>
          <a:off x="2952750" y="9525"/>
          <a:ext cx="3686175" cy="1943100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Question 5:  </a:t>
          </a:r>
          <a:endParaRPr kumimoji="0" lang="en-ZA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 this example we have calculated a car loan @6% annual interest rate over 5 years.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By making use of What-if Analysis, calculate what loan amount will give an exact monthly payment of R6000.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NB:  Save the file so that your result display in cell B2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28576</xdr:rowOff>
    </xdr:from>
    <xdr:to>
      <xdr:col>11</xdr:col>
      <xdr:colOff>47625</xdr:colOff>
      <xdr:row>12</xdr:row>
      <xdr:rowOff>28576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39C2A5-099E-4FB2-A34C-04E64E3DA1F8}"/>
            </a:ext>
          </a:extLst>
        </xdr:cNvPr>
        <xdr:cNvSpPr txBox="1"/>
      </xdr:nvSpPr>
      <xdr:spPr>
        <a:xfrm>
          <a:off x="4162425" y="571501"/>
          <a:ext cx="3686175" cy="1714500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Question 6:  </a:t>
          </a:r>
          <a:endParaRPr kumimoji="0" lang="en-ZA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Apply a filter to this list to display all the part numbers in the range 40101 to 40170.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Save the result.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3</xdr:row>
      <xdr:rowOff>28576</xdr:rowOff>
    </xdr:from>
    <xdr:to>
      <xdr:col>11</xdr:col>
      <xdr:colOff>47625</xdr:colOff>
      <xdr:row>9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53CB31E-F00B-4F00-8891-A567359BD087}"/>
            </a:ext>
          </a:extLst>
        </xdr:cNvPr>
        <xdr:cNvSpPr txBox="1"/>
      </xdr:nvSpPr>
      <xdr:spPr>
        <a:xfrm>
          <a:off x="4162425" y="571501"/>
          <a:ext cx="3686175" cy="1209674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Question 7:  </a:t>
          </a:r>
          <a:endParaRPr kumimoji="0" lang="en-ZA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Apply a confitional format to colum C to highlite all the duplicate part numbers.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These duplicates cells must be filled with a green fill color.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</xdr:row>
      <xdr:rowOff>28575</xdr:rowOff>
    </xdr:from>
    <xdr:to>
      <xdr:col>13</xdr:col>
      <xdr:colOff>76200</xdr:colOff>
      <xdr:row>5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DFD1D0-8F49-4476-A457-BDE51BFD5578}"/>
            </a:ext>
          </a:extLst>
        </xdr:cNvPr>
        <xdr:cNvSpPr txBox="1"/>
      </xdr:nvSpPr>
      <xdr:spPr>
        <a:xfrm>
          <a:off x="6629400" y="295275"/>
          <a:ext cx="3686175" cy="1390650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Question 8:  </a:t>
          </a:r>
          <a:endParaRPr kumimoji="0" lang="en-ZA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Create a Sparkline graph for each region to display the sales figures for Qtr1 to Qtr4.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Place these graphs in cells F3 to F6.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76200</xdr:rowOff>
    </xdr:from>
    <xdr:to>
      <xdr:col>10</xdr:col>
      <xdr:colOff>523875</xdr:colOff>
      <xdr:row>6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E65BF44-A19A-4F02-A0B3-09DD88FBD48A}"/>
            </a:ext>
          </a:extLst>
        </xdr:cNvPr>
        <xdr:cNvSpPr txBox="1"/>
      </xdr:nvSpPr>
      <xdr:spPr>
        <a:xfrm>
          <a:off x="3609975" y="76200"/>
          <a:ext cx="3686175" cy="1162050"/>
        </a:xfrm>
        <a:prstGeom prst="rect">
          <a:avLst/>
        </a:prstGeom>
        <a:solidFill>
          <a:srgbClr val="FFC000">
            <a:lumMod val="40000"/>
            <a:lumOff val="60000"/>
          </a:srgbClr>
        </a:solidFill>
        <a:ln w="2540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Question 9:  </a:t>
          </a:r>
          <a:endParaRPr kumimoji="0" lang="en-ZA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ZA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Create a validation list in cell B3 to pick the town name from the list in column 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ZA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ooku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VLOOKUP"/>
      <sheetName val="HLOOKUP-Exact"/>
      <sheetName val="HLOOKUP-Approx"/>
      <sheetName val="Match and Index"/>
      <sheetName val="1v data table"/>
      <sheetName val="2v data table"/>
    </sheetNames>
    <sheetDataSet>
      <sheetData sheetId="0">
        <row r="10">
          <cell r="A10" t="str">
            <v>E001</v>
          </cell>
          <cell r="B10" t="str">
            <v>Malcolm Pingault</v>
          </cell>
          <cell r="C10">
            <v>816173312</v>
          </cell>
          <cell r="D10" t="str">
            <v>East</v>
          </cell>
          <cell r="E10" t="str">
            <v>Human resources</v>
          </cell>
          <cell r="F10">
            <v>73500</v>
          </cell>
        </row>
        <row r="11">
          <cell r="A11" t="str">
            <v>E002</v>
          </cell>
          <cell r="B11" t="str">
            <v>Shannon Lee</v>
          </cell>
          <cell r="C11">
            <v>799708097</v>
          </cell>
          <cell r="D11" t="str">
            <v>South</v>
          </cell>
          <cell r="E11" t="str">
            <v>Accounts</v>
          </cell>
          <cell r="F11">
            <v>80000</v>
          </cell>
        </row>
        <row r="12">
          <cell r="A12" t="str">
            <v>E003</v>
          </cell>
          <cell r="B12" t="str">
            <v>Melinda McGregor</v>
          </cell>
          <cell r="C12">
            <v>336684467</v>
          </cell>
          <cell r="D12" t="str">
            <v>South</v>
          </cell>
          <cell r="E12" t="str">
            <v>Administration</v>
          </cell>
          <cell r="F12">
            <v>95000</v>
          </cell>
        </row>
        <row r="13">
          <cell r="A13" t="str">
            <v>E004</v>
          </cell>
          <cell r="B13" t="str">
            <v>James Overmire</v>
          </cell>
          <cell r="C13">
            <v>312713816</v>
          </cell>
          <cell r="D13" t="str">
            <v>South</v>
          </cell>
          <cell r="E13" t="str">
            <v>Marketing</v>
          </cell>
          <cell r="F13">
            <v>105000</v>
          </cell>
        </row>
        <row r="14">
          <cell r="A14" t="str">
            <v>E005</v>
          </cell>
          <cell r="B14" t="str">
            <v>Roger Williams</v>
          </cell>
          <cell r="C14">
            <v>534987549</v>
          </cell>
          <cell r="D14" t="str">
            <v>East</v>
          </cell>
          <cell r="E14" t="str">
            <v>Customer support</v>
          </cell>
          <cell r="F14">
            <v>90000</v>
          </cell>
        </row>
        <row r="15">
          <cell r="A15" t="str">
            <v>E006</v>
          </cell>
          <cell r="B15" t="str">
            <v>Annie Philips</v>
          </cell>
          <cell r="C15">
            <v>856858586</v>
          </cell>
          <cell r="D15" t="str">
            <v>West</v>
          </cell>
          <cell r="E15" t="str">
            <v>Human resources</v>
          </cell>
          <cell r="F15">
            <v>60000</v>
          </cell>
        </row>
        <row r="16">
          <cell r="A16" t="str">
            <v>E007</v>
          </cell>
          <cell r="B16" t="str">
            <v>Melissa James</v>
          </cell>
          <cell r="C16">
            <v>456788906</v>
          </cell>
          <cell r="D16" t="str">
            <v>East</v>
          </cell>
          <cell r="E16" t="str">
            <v>Accounts</v>
          </cell>
          <cell r="F16">
            <v>87000</v>
          </cell>
        </row>
        <row r="17">
          <cell r="A17" t="str">
            <v>E008</v>
          </cell>
          <cell r="B17" t="str">
            <v>Mary Smith</v>
          </cell>
          <cell r="C17">
            <v>654589578</v>
          </cell>
          <cell r="D17" t="str">
            <v>North</v>
          </cell>
          <cell r="E17" t="str">
            <v>Administration</v>
          </cell>
          <cell r="F17">
            <v>104000</v>
          </cell>
        </row>
        <row r="18">
          <cell r="A18" t="str">
            <v>E009</v>
          </cell>
          <cell r="B18" t="str">
            <v>Rita Greg</v>
          </cell>
          <cell r="C18">
            <v>986075705</v>
          </cell>
          <cell r="D18" t="str">
            <v>East</v>
          </cell>
          <cell r="E18" t="str">
            <v>Sales</v>
          </cell>
          <cell r="F18">
            <v>380050</v>
          </cell>
        </row>
        <row r="19">
          <cell r="A19" t="str">
            <v>E010</v>
          </cell>
          <cell r="B19" t="str">
            <v>Trevor Johnson</v>
          </cell>
          <cell r="C19">
            <v>376313383</v>
          </cell>
          <cell r="D19" t="str">
            <v>North</v>
          </cell>
          <cell r="E19" t="str">
            <v>Sales</v>
          </cell>
          <cell r="F19">
            <v>93000</v>
          </cell>
        </row>
        <row r="20">
          <cell r="A20" t="str">
            <v>E011</v>
          </cell>
          <cell r="B20" t="str">
            <v>Paul Anderson</v>
          </cell>
          <cell r="C20">
            <v>777768856</v>
          </cell>
          <cell r="D20" t="str">
            <v>East</v>
          </cell>
          <cell r="E20" t="str">
            <v>Human resources</v>
          </cell>
          <cell r="F20">
            <v>180000</v>
          </cell>
        </row>
        <row r="21">
          <cell r="A21" t="str">
            <v>E012</v>
          </cell>
          <cell r="B21" t="str">
            <v>Rebecca Austin</v>
          </cell>
          <cell r="C21">
            <v>467209932</v>
          </cell>
          <cell r="D21" t="str">
            <v>South</v>
          </cell>
          <cell r="E21" t="str">
            <v>Marketing</v>
          </cell>
          <cell r="F21">
            <v>100000</v>
          </cell>
        </row>
        <row r="22">
          <cell r="A22" t="str">
            <v>E013</v>
          </cell>
          <cell r="B22" t="str">
            <v>Cynthia Roberts</v>
          </cell>
          <cell r="C22">
            <v>784988094</v>
          </cell>
          <cell r="D22" t="str">
            <v>West</v>
          </cell>
          <cell r="E22" t="str">
            <v>Sales</v>
          </cell>
          <cell r="F22">
            <v>136000</v>
          </cell>
        </row>
        <row r="23">
          <cell r="A23" t="str">
            <v>E014</v>
          </cell>
          <cell r="B23" t="str">
            <v>Michael Lee</v>
          </cell>
          <cell r="C23">
            <v>785879898</v>
          </cell>
          <cell r="D23" t="str">
            <v>North</v>
          </cell>
          <cell r="E23" t="str">
            <v>Sales</v>
          </cell>
          <cell r="F23">
            <v>68000</v>
          </cell>
        </row>
        <row r="24">
          <cell r="A24" t="str">
            <v>E015</v>
          </cell>
          <cell r="B24" t="str">
            <v>Sandra Lawrence</v>
          </cell>
          <cell r="C24">
            <v>133303389</v>
          </cell>
          <cell r="D24" t="str">
            <v>North</v>
          </cell>
          <cell r="E24" t="str">
            <v>Accounts</v>
          </cell>
          <cell r="F24">
            <v>100000</v>
          </cell>
        </row>
        <row r="25">
          <cell r="A25" t="str">
            <v>E016</v>
          </cell>
          <cell r="B25" t="str">
            <v>Kendra James</v>
          </cell>
          <cell r="C25">
            <v>631103178</v>
          </cell>
          <cell r="D25" t="str">
            <v>East</v>
          </cell>
          <cell r="E25" t="str">
            <v>Sales</v>
          </cell>
          <cell r="F25">
            <v>144000</v>
          </cell>
        </row>
        <row r="26">
          <cell r="A26" t="str">
            <v>E017</v>
          </cell>
          <cell r="B26" t="str">
            <v>Kevin Meyers</v>
          </cell>
          <cell r="C26">
            <v>332201728</v>
          </cell>
          <cell r="D26" t="str">
            <v>West</v>
          </cell>
          <cell r="E26" t="str">
            <v>Accounts</v>
          </cell>
          <cell r="F26">
            <v>84000</v>
          </cell>
        </row>
        <row r="27">
          <cell r="A27" t="str">
            <v>E018</v>
          </cell>
          <cell r="B27" t="str">
            <v>Adam Long</v>
          </cell>
          <cell r="C27">
            <v>343276576</v>
          </cell>
          <cell r="D27" t="str">
            <v>North</v>
          </cell>
          <cell r="E27" t="str">
            <v>Administration</v>
          </cell>
          <cell r="F27">
            <v>90000</v>
          </cell>
        </row>
        <row r="28">
          <cell r="A28" t="str">
            <v>E019</v>
          </cell>
          <cell r="B28" t="str">
            <v>Jamie Morrison</v>
          </cell>
          <cell r="C28">
            <v>712354665</v>
          </cell>
          <cell r="D28" t="str">
            <v>East</v>
          </cell>
          <cell r="E28" t="str">
            <v>Human resources</v>
          </cell>
          <cell r="F28">
            <v>62000</v>
          </cell>
        </row>
        <row r="29">
          <cell r="A29" t="str">
            <v>E020</v>
          </cell>
          <cell r="B29" t="str">
            <v>Maureen O'Connor</v>
          </cell>
          <cell r="C29">
            <v>189853313</v>
          </cell>
          <cell r="D29" t="str">
            <v>West</v>
          </cell>
          <cell r="E29" t="str">
            <v>Accounts</v>
          </cell>
          <cell r="F29">
            <v>120000</v>
          </cell>
        </row>
        <row r="30">
          <cell r="A30" t="str">
            <v>E021</v>
          </cell>
          <cell r="B30" t="str">
            <v>Michelle Washington</v>
          </cell>
          <cell r="C30">
            <v>345678457</v>
          </cell>
          <cell r="D30" t="str">
            <v>North</v>
          </cell>
          <cell r="E30" t="str">
            <v>Sales</v>
          </cell>
          <cell r="F30">
            <v>110000</v>
          </cell>
        </row>
        <row r="31">
          <cell r="A31" t="str">
            <v>E022</v>
          </cell>
          <cell r="B31" t="str">
            <v>Stuart Young</v>
          </cell>
          <cell r="C31">
            <v>389102721</v>
          </cell>
          <cell r="D31" t="str">
            <v>North</v>
          </cell>
          <cell r="E31" t="str">
            <v>Customer support</v>
          </cell>
          <cell r="F31">
            <v>94000</v>
          </cell>
        </row>
        <row r="32">
          <cell r="A32" t="str">
            <v>E023</v>
          </cell>
          <cell r="B32" t="str">
            <v>Jesse Bennet</v>
          </cell>
          <cell r="C32">
            <v>213444548</v>
          </cell>
          <cell r="D32" t="str">
            <v>South</v>
          </cell>
          <cell r="E32" t="str">
            <v>Sales</v>
          </cell>
          <cell r="F32">
            <v>250500</v>
          </cell>
        </row>
        <row r="33">
          <cell r="A33" t="str">
            <v>E024</v>
          </cell>
          <cell r="B33" t="str">
            <v>James Owens</v>
          </cell>
          <cell r="C33">
            <v>172410712</v>
          </cell>
          <cell r="D33" t="str">
            <v>West</v>
          </cell>
          <cell r="E33" t="str">
            <v>Marketing</v>
          </cell>
          <cell r="F33">
            <v>92000</v>
          </cell>
        </row>
        <row r="34">
          <cell r="A34" t="str">
            <v>E025</v>
          </cell>
          <cell r="B34" t="str">
            <v>Pamela Carter</v>
          </cell>
          <cell r="C34">
            <v>212212232</v>
          </cell>
          <cell r="D34" t="str">
            <v>West</v>
          </cell>
          <cell r="E34" t="str">
            <v>Accounts</v>
          </cell>
          <cell r="F34">
            <v>84000</v>
          </cell>
        </row>
        <row r="35">
          <cell r="A35" t="str">
            <v>E026</v>
          </cell>
          <cell r="B35" t="str">
            <v>Anna Morris</v>
          </cell>
          <cell r="C35">
            <v>529654378</v>
          </cell>
          <cell r="D35" t="str">
            <v>West</v>
          </cell>
          <cell r="E35" t="str">
            <v>Accounts</v>
          </cell>
          <cell r="F35">
            <v>150000</v>
          </cell>
        </row>
        <row r="36">
          <cell r="A36" t="str">
            <v>E027</v>
          </cell>
          <cell r="B36" t="str">
            <v>Rita Lawson</v>
          </cell>
          <cell r="C36">
            <v>421111111</v>
          </cell>
          <cell r="D36" t="str">
            <v>West</v>
          </cell>
          <cell r="E36" t="str">
            <v>Accounts</v>
          </cell>
          <cell r="F36">
            <v>106000</v>
          </cell>
        </row>
        <row r="37">
          <cell r="A37" t="str">
            <v>E028</v>
          </cell>
          <cell r="B37" t="str">
            <v>Sam Peters</v>
          </cell>
          <cell r="C37">
            <v>372162728</v>
          </cell>
          <cell r="D37" t="str">
            <v>South</v>
          </cell>
          <cell r="E37" t="str">
            <v>Marketing</v>
          </cell>
          <cell r="F37">
            <v>160000</v>
          </cell>
        </row>
        <row r="38">
          <cell r="A38" t="str">
            <v>E029</v>
          </cell>
          <cell r="B38" t="str">
            <v>Julie George</v>
          </cell>
          <cell r="C38">
            <v>193303331</v>
          </cell>
          <cell r="D38" t="str">
            <v>South</v>
          </cell>
          <cell r="E38" t="str">
            <v>Marketing</v>
          </cell>
          <cell r="F38">
            <v>130000</v>
          </cell>
        </row>
        <row r="39">
          <cell r="A39" t="str">
            <v>E030</v>
          </cell>
          <cell r="B39" t="str">
            <v>Diana Stone</v>
          </cell>
          <cell r="C39">
            <v>225512998</v>
          </cell>
          <cell r="D39" t="str">
            <v>East</v>
          </cell>
          <cell r="E39" t="str">
            <v>Marketing</v>
          </cell>
          <cell r="F39">
            <v>60000</v>
          </cell>
        </row>
        <row r="40">
          <cell r="A40" t="str">
            <v>E031</v>
          </cell>
          <cell r="B40" t="str">
            <v>Rob Dukes</v>
          </cell>
          <cell r="C40">
            <v>397646797</v>
          </cell>
          <cell r="D40" t="str">
            <v>West</v>
          </cell>
          <cell r="E40" t="str">
            <v>Accounts</v>
          </cell>
          <cell r="F40">
            <v>70000</v>
          </cell>
        </row>
        <row r="41">
          <cell r="A41" t="str">
            <v>E032</v>
          </cell>
          <cell r="B41" t="str">
            <v>Tammy Heiret</v>
          </cell>
          <cell r="C41">
            <v>456768988</v>
          </cell>
          <cell r="D41" t="str">
            <v>West</v>
          </cell>
          <cell r="E41" t="str">
            <v>Customer support</v>
          </cell>
          <cell r="F41">
            <v>76000</v>
          </cell>
        </row>
        <row r="42">
          <cell r="A42" t="str">
            <v>E033</v>
          </cell>
          <cell r="B42" t="str">
            <v>Sandy Stewart</v>
          </cell>
          <cell r="C42">
            <v>674398005</v>
          </cell>
          <cell r="D42" t="str">
            <v>East</v>
          </cell>
          <cell r="E42" t="str">
            <v>Marketing</v>
          </cell>
          <cell r="F42">
            <v>65000</v>
          </cell>
        </row>
        <row r="43">
          <cell r="A43" t="str">
            <v>E034</v>
          </cell>
          <cell r="B43" t="str">
            <v>Wendy Alto</v>
          </cell>
          <cell r="C43">
            <v>534978978</v>
          </cell>
          <cell r="D43" t="str">
            <v>East</v>
          </cell>
          <cell r="E43" t="str">
            <v>Administration</v>
          </cell>
          <cell r="F43">
            <v>105000</v>
          </cell>
        </row>
        <row r="44">
          <cell r="A44" t="str">
            <v>E035</v>
          </cell>
          <cell r="B44" t="str">
            <v>Tina Ralls</v>
          </cell>
          <cell r="C44">
            <v>439627978</v>
          </cell>
          <cell r="D44" t="str">
            <v>West</v>
          </cell>
          <cell r="E44" t="str">
            <v>Administration</v>
          </cell>
          <cell r="F44">
            <v>124000</v>
          </cell>
        </row>
        <row r="45">
          <cell r="A45" t="str">
            <v>E036</v>
          </cell>
          <cell r="B45" t="str">
            <v>Nikki Cleary</v>
          </cell>
          <cell r="C45">
            <v>546767767</v>
          </cell>
          <cell r="D45" t="str">
            <v>South</v>
          </cell>
          <cell r="E45" t="str">
            <v>Administraion</v>
          </cell>
          <cell r="F45">
            <v>75000</v>
          </cell>
        </row>
        <row r="46">
          <cell r="A46" t="str">
            <v>E037</v>
          </cell>
          <cell r="B46" t="str">
            <v>Davis Lee</v>
          </cell>
          <cell r="C46">
            <v>690287743</v>
          </cell>
          <cell r="D46" t="str">
            <v>East</v>
          </cell>
          <cell r="E46" t="str">
            <v>Accounts</v>
          </cell>
          <cell r="F46">
            <v>72500</v>
          </cell>
        </row>
        <row r="47">
          <cell r="A47" t="str">
            <v>E038</v>
          </cell>
          <cell r="B47" t="str">
            <v>David Ford</v>
          </cell>
          <cell r="C47">
            <v>243908944</v>
          </cell>
          <cell r="D47" t="str">
            <v>North</v>
          </cell>
          <cell r="E47" t="str">
            <v>Customer support</v>
          </cell>
          <cell r="F47">
            <v>150200</v>
          </cell>
        </row>
        <row r="48">
          <cell r="A48" t="str">
            <v>E039</v>
          </cell>
          <cell r="B48" t="str">
            <v>Julia Stockton</v>
          </cell>
          <cell r="C48">
            <v>743788944</v>
          </cell>
          <cell r="D48" t="str">
            <v>West</v>
          </cell>
          <cell r="E48" t="str">
            <v>Customer support</v>
          </cell>
          <cell r="F48">
            <v>96600</v>
          </cell>
        </row>
        <row r="49">
          <cell r="A49" t="str">
            <v>E040</v>
          </cell>
          <cell r="B49" t="str">
            <v>Sonia McCormick</v>
          </cell>
          <cell r="C49">
            <v>776757878</v>
          </cell>
          <cell r="D49" t="str">
            <v>East</v>
          </cell>
          <cell r="E49" t="str">
            <v>Administration</v>
          </cell>
          <cell r="F49">
            <v>78000</v>
          </cell>
        </row>
      </sheetData>
      <sheetData sheetId="1" refreshError="1"/>
      <sheetData sheetId="2">
        <row r="7">
          <cell r="B7" t="str">
            <v>Qtr1</v>
          </cell>
          <cell r="C7" t="str">
            <v>Qtr2</v>
          </cell>
          <cell r="D7" t="str">
            <v>Qtr3</v>
          </cell>
          <cell r="E7" t="str">
            <v>Qtr4</v>
          </cell>
          <cell r="F7" t="str">
            <v>Total</v>
          </cell>
        </row>
        <row r="8">
          <cell r="A8" t="str">
            <v>Total sales</v>
          </cell>
          <cell r="B8">
            <v>50000</v>
          </cell>
          <cell r="C8">
            <v>78200</v>
          </cell>
          <cell r="D8">
            <v>89500</v>
          </cell>
          <cell r="E8">
            <v>91250</v>
          </cell>
          <cell r="F8">
            <v>308950</v>
          </cell>
        </row>
        <row r="9">
          <cell r="A9" t="str">
            <v>Cost of sales</v>
          </cell>
          <cell r="B9">
            <v>25000</v>
          </cell>
          <cell r="C9">
            <v>42050</v>
          </cell>
          <cell r="D9">
            <v>59450</v>
          </cell>
          <cell r="E9">
            <v>60450</v>
          </cell>
          <cell r="F9">
            <v>186950</v>
          </cell>
        </row>
        <row r="10">
          <cell r="A10" t="str">
            <v>Gross profit</v>
          </cell>
          <cell r="B10">
            <v>25000</v>
          </cell>
          <cell r="C10">
            <v>36150</v>
          </cell>
          <cell r="D10">
            <v>30050</v>
          </cell>
          <cell r="E10">
            <v>30800</v>
          </cell>
          <cell r="F10">
            <v>122000</v>
          </cell>
        </row>
        <row r="12">
          <cell r="A12" t="str">
            <v>Overhead</v>
          </cell>
          <cell r="B12">
            <v>7500</v>
          </cell>
          <cell r="C12">
            <v>7520</v>
          </cell>
          <cell r="D12">
            <v>5620</v>
          </cell>
          <cell r="E12">
            <v>3520</v>
          </cell>
          <cell r="F12">
            <v>24160</v>
          </cell>
        </row>
        <row r="13">
          <cell r="A13" t="str">
            <v>Marketing</v>
          </cell>
          <cell r="B13">
            <v>7000</v>
          </cell>
          <cell r="C13">
            <v>6630</v>
          </cell>
          <cell r="D13">
            <v>4500</v>
          </cell>
          <cell r="E13">
            <v>3200</v>
          </cell>
          <cell r="F13">
            <v>21330</v>
          </cell>
        </row>
        <row r="14">
          <cell r="B14">
            <v>14500</v>
          </cell>
          <cell r="C14">
            <v>14150</v>
          </cell>
          <cell r="D14">
            <v>10120</v>
          </cell>
          <cell r="E14">
            <v>6720</v>
          </cell>
          <cell r="F14">
            <v>45490</v>
          </cell>
        </row>
        <row r="15">
          <cell r="A15" t="str">
            <v>Net profit</v>
          </cell>
          <cell r="B15">
            <v>10500</v>
          </cell>
          <cell r="C15">
            <v>22000</v>
          </cell>
          <cell r="D15">
            <v>19930</v>
          </cell>
          <cell r="E15">
            <v>24080</v>
          </cell>
          <cell r="F15">
            <v>76510</v>
          </cell>
        </row>
        <row r="16">
          <cell r="A16" t="str">
            <v>Profit %</v>
          </cell>
          <cell r="B16">
            <v>0.21</v>
          </cell>
          <cell r="C16">
            <v>0.28000000000000003</v>
          </cell>
          <cell r="D16">
            <v>0.22</v>
          </cell>
          <cell r="E16">
            <v>0.26</v>
          </cell>
          <cell r="F16">
            <v>0.25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B0D7D8-AC56-4D58-B656-0936D158828A}" name="Table1" displayName="Table1" ref="A1:D113" totalsRowShown="0" headerRowDxfId="1" headerRowCellStyle="Normal 2" dataCellStyle="Normal 2">
  <tableColumns count="4">
    <tableColumn id="1" xr3:uid="{D549CE39-3D85-4926-B806-A1D284FD7B6B}" name="Category" dataCellStyle="Normal 2"/>
    <tableColumn id="2" xr3:uid="{5C5F4E6B-CB34-463D-8D1F-266730DCF9E8}" name="Description" dataCellStyle="Normal 2"/>
    <tableColumn id="3" xr3:uid="{D819AE14-0243-4C30-B383-4644DA3A1E54}" name="Part no:" dataCellStyle="Normal 2"/>
    <tableColumn id="4" xr3:uid="{11D986FD-DA7B-411B-AF0C-3C5CB768B99B}" name="Price" dataDxfId="0" dataCellStyle="Currency 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45"/>
  <sheetViews>
    <sheetView tabSelected="1" workbookViewId="0">
      <selection activeCell="K14" sqref="K14"/>
    </sheetView>
  </sheetViews>
  <sheetFormatPr defaultRowHeight="15" x14ac:dyDescent="0.25"/>
  <cols>
    <col min="1" max="1" width="44.5703125" customWidth="1"/>
  </cols>
  <sheetData>
    <row r="1" spans="1:1" x14ac:dyDescent="0.25">
      <c r="A1" s="2" t="s">
        <v>43</v>
      </c>
    </row>
    <row r="2" spans="1:1" x14ac:dyDescent="0.25">
      <c r="A2" s="1" t="s">
        <v>0</v>
      </c>
    </row>
    <row r="3" spans="1:1" x14ac:dyDescent="0.25">
      <c r="A3" s="1" t="s">
        <v>1</v>
      </c>
    </row>
    <row r="4" spans="1:1" x14ac:dyDescent="0.25">
      <c r="A4" s="1" t="s">
        <v>2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5</v>
      </c>
    </row>
    <row r="8" spans="1:1" x14ac:dyDescent="0.25">
      <c r="A8" s="1" t="s">
        <v>6</v>
      </c>
    </row>
    <row r="9" spans="1:1" x14ac:dyDescent="0.25">
      <c r="A9" s="1" t="s">
        <v>7</v>
      </c>
    </row>
    <row r="10" spans="1:1" x14ac:dyDescent="0.25">
      <c r="A10" s="1" t="s">
        <v>8</v>
      </c>
    </row>
    <row r="11" spans="1:1" x14ac:dyDescent="0.25">
      <c r="A11" s="1" t="s">
        <v>9</v>
      </c>
    </row>
    <row r="12" spans="1:1" x14ac:dyDescent="0.25">
      <c r="A12" s="1" t="s">
        <v>10</v>
      </c>
    </row>
    <row r="13" spans="1:1" x14ac:dyDescent="0.25">
      <c r="A13" s="1" t="s">
        <v>11</v>
      </c>
    </row>
    <row r="14" spans="1:1" x14ac:dyDescent="0.25">
      <c r="A14" s="1" t="s">
        <v>12</v>
      </c>
    </row>
    <row r="15" spans="1:1" x14ac:dyDescent="0.25">
      <c r="A15" s="1" t="s">
        <v>13</v>
      </c>
    </row>
    <row r="16" spans="1:1" x14ac:dyDescent="0.25">
      <c r="A16" s="1" t="s">
        <v>14</v>
      </c>
    </row>
    <row r="17" spans="1:1" x14ac:dyDescent="0.25">
      <c r="A17" s="1" t="s">
        <v>15</v>
      </c>
    </row>
    <row r="18" spans="1:1" x14ac:dyDescent="0.25">
      <c r="A18" s="1" t="s">
        <v>16</v>
      </c>
    </row>
    <row r="19" spans="1:1" x14ac:dyDescent="0.25">
      <c r="A19" s="1" t="s">
        <v>17</v>
      </c>
    </row>
    <row r="20" spans="1:1" x14ac:dyDescent="0.25">
      <c r="A20" s="1" t="s">
        <v>18</v>
      </c>
    </row>
    <row r="21" spans="1:1" x14ac:dyDescent="0.25">
      <c r="A21" s="1" t="s">
        <v>19</v>
      </c>
    </row>
    <row r="22" spans="1:1" x14ac:dyDescent="0.25">
      <c r="A22" s="1" t="s">
        <v>20</v>
      </c>
    </row>
    <row r="23" spans="1:1" x14ac:dyDescent="0.25">
      <c r="A23" s="1" t="s">
        <v>21</v>
      </c>
    </row>
    <row r="24" spans="1:1" x14ac:dyDescent="0.25">
      <c r="A24" s="1" t="s">
        <v>22</v>
      </c>
    </row>
    <row r="25" spans="1:1" x14ac:dyDescent="0.25">
      <c r="A25" s="1" t="s">
        <v>23</v>
      </c>
    </row>
    <row r="26" spans="1:1" x14ac:dyDescent="0.25">
      <c r="A26" s="1" t="s">
        <v>24</v>
      </c>
    </row>
    <row r="27" spans="1:1" x14ac:dyDescent="0.25">
      <c r="A27" s="1" t="s">
        <v>25</v>
      </c>
    </row>
    <row r="28" spans="1:1" x14ac:dyDescent="0.25">
      <c r="A28" s="1" t="s">
        <v>26</v>
      </c>
    </row>
    <row r="29" spans="1:1" x14ac:dyDescent="0.25">
      <c r="A29" s="1" t="s">
        <v>27</v>
      </c>
    </row>
    <row r="30" spans="1:1" x14ac:dyDescent="0.25">
      <c r="A30" s="1" t="s">
        <v>28</v>
      </c>
    </row>
    <row r="31" spans="1:1" x14ac:dyDescent="0.25">
      <c r="A31" s="1" t="s">
        <v>29</v>
      </c>
    </row>
    <row r="32" spans="1:1" x14ac:dyDescent="0.25">
      <c r="A32" s="1" t="s">
        <v>30</v>
      </c>
    </row>
    <row r="33" spans="1:1" x14ac:dyDescent="0.25">
      <c r="A33" s="1" t="s">
        <v>31</v>
      </c>
    </row>
    <row r="34" spans="1:1" x14ac:dyDescent="0.25">
      <c r="A34" s="1" t="s">
        <v>23</v>
      </c>
    </row>
    <row r="35" spans="1:1" x14ac:dyDescent="0.25">
      <c r="A35" s="1" t="s">
        <v>32</v>
      </c>
    </row>
    <row r="36" spans="1:1" x14ac:dyDescent="0.25">
      <c r="A36" s="1" t="s">
        <v>33</v>
      </c>
    </row>
    <row r="37" spans="1:1" x14ac:dyDescent="0.25">
      <c r="A37" s="1" t="s">
        <v>34</v>
      </c>
    </row>
    <row r="38" spans="1:1" x14ac:dyDescent="0.25">
      <c r="A38" s="1" t="s">
        <v>35</v>
      </c>
    </row>
    <row r="39" spans="1:1" x14ac:dyDescent="0.25">
      <c r="A39" s="1" t="s">
        <v>36</v>
      </c>
    </row>
    <row r="40" spans="1:1" x14ac:dyDescent="0.25">
      <c r="A40" s="1" t="s">
        <v>37</v>
      </c>
    </row>
    <row r="41" spans="1:1" x14ac:dyDescent="0.25">
      <c r="A41" s="1" t="s">
        <v>38</v>
      </c>
    </row>
    <row r="42" spans="1:1" x14ac:dyDescent="0.25">
      <c r="A42" s="1" t="s">
        <v>39</v>
      </c>
    </row>
    <row r="43" spans="1:1" x14ac:dyDescent="0.25">
      <c r="A43" s="1" t="s">
        <v>40</v>
      </c>
    </row>
    <row r="44" spans="1:1" x14ac:dyDescent="0.25">
      <c r="A44" s="1" t="s">
        <v>41</v>
      </c>
    </row>
    <row r="45" spans="1:1" x14ac:dyDescent="0.25">
      <c r="A45" s="1" t="s">
        <v>42</v>
      </c>
    </row>
  </sheetData>
  <pageMargins left="0.7" right="0.7" top="0.75" bottom="0.75" header="0.3" footer="0.3"/>
  <pageSetup paperSize="9" orientation="portrait" r:id="rId1"/>
  <headerFooter differentOddEven="1" differentFirst="1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BE9A7-955B-4FC4-A837-9ED4610D7FF3}">
  <sheetPr codeName="Sheet10"/>
  <dimension ref="A1:D23"/>
  <sheetViews>
    <sheetView showFormulas="1" workbookViewId="0">
      <selection activeCell="F21" sqref="F21"/>
    </sheetView>
  </sheetViews>
  <sheetFormatPr defaultRowHeight="12.75" x14ac:dyDescent="0.2"/>
  <cols>
    <col min="1" max="1" width="13.7109375" style="29" bestFit="1" customWidth="1"/>
    <col min="2" max="2" width="10.85546875" style="29" bestFit="1" customWidth="1"/>
    <col min="3" max="3" width="4.140625" style="29" bestFit="1" customWidth="1"/>
    <col min="4" max="4" width="9.5703125" style="29" bestFit="1" customWidth="1"/>
    <col min="5" max="256" width="9.140625" style="29"/>
    <col min="257" max="257" width="13.7109375" style="29" bestFit="1" customWidth="1"/>
    <col min="258" max="258" width="10.85546875" style="29" bestFit="1" customWidth="1"/>
    <col min="259" max="259" width="4.140625" style="29" bestFit="1" customWidth="1"/>
    <col min="260" max="260" width="9.5703125" style="29" bestFit="1" customWidth="1"/>
    <col min="261" max="512" width="9.140625" style="29"/>
    <col min="513" max="513" width="13.7109375" style="29" bestFit="1" customWidth="1"/>
    <col min="514" max="514" width="10.85546875" style="29" bestFit="1" customWidth="1"/>
    <col min="515" max="515" width="4.140625" style="29" bestFit="1" customWidth="1"/>
    <col min="516" max="516" width="9.5703125" style="29" bestFit="1" customWidth="1"/>
    <col min="517" max="768" width="9.140625" style="29"/>
    <col min="769" max="769" width="13.7109375" style="29" bestFit="1" customWidth="1"/>
    <col min="770" max="770" width="10.85546875" style="29" bestFit="1" customWidth="1"/>
    <col min="771" max="771" width="4.140625" style="29" bestFit="1" customWidth="1"/>
    <col min="772" max="772" width="9.5703125" style="29" bestFit="1" customWidth="1"/>
    <col min="773" max="1024" width="9.140625" style="29"/>
    <col min="1025" max="1025" width="13.7109375" style="29" bestFit="1" customWidth="1"/>
    <col min="1026" max="1026" width="10.85546875" style="29" bestFit="1" customWidth="1"/>
    <col min="1027" max="1027" width="4.140625" style="29" bestFit="1" customWidth="1"/>
    <col min="1028" max="1028" width="9.5703125" style="29" bestFit="1" customWidth="1"/>
    <col min="1029" max="1280" width="9.140625" style="29"/>
    <col min="1281" max="1281" width="13.7109375" style="29" bestFit="1" customWidth="1"/>
    <col min="1282" max="1282" width="10.85546875" style="29" bestFit="1" customWidth="1"/>
    <col min="1283" max="1283" width="4.140625" style="29" bestFit="1" customWidth="1"/>
    <col min="1284" max="1284" width="9.5703125" style="29" bestFit="1" customWidth="1"/>
    <col min="1285" max="1536" width="9.140625" style="29"/>
    <col min="1537" max="1537" width="13.7109375" style="29" bestFit="1" customWidth="1"/>
    <col min="1538" max="1538" width="10.85546875" style="29" bestFit="1" customWidth="1"/>
    <col min="1539" max="1539" width="4.140625" style="29" bestFit="1" customWidth="1"/>
    <col min="1540" max="1540" width="9.5703125" style="29" bestFit="1" customWidth="1"/>
    <col min="1541" max="1792" width="9.140625" style="29"/>
    <col min="1793" max="1793" width="13.7109375" style="29" bestFit="1" customWidth="1"/>
    <col min="1794" max="1794" width="10.85546875" style="29" bestFit="1" customWidth="1"/>
    <col min="1795" max="1795" width="4.140625" style="29" bestFit="1" customWidth="1"/>
    <col min="1796" max="1796" width="9.5703125" style="29" bestFit="1" customWidth="1"/>
    <col min="1797" max="2048" width="9.140625" style="29"/>
    <col min="2049" max="2049" width="13.7109375" style="29" bestFit="1" customWidth="1"/>
    <col min="2050" max="2050" width="10.85546875" style="29" bestFit="1" customWidth="1"/>
    <col min="2051" max="2051" width="4.140625" style="29" bestFit="1" customWidth="1"/>
    <col min="2052" max="2052" width="9.5703125" style="29" bestFit="1" customWidth="1"/>
    <col min="2053" max="2304" width="9.140625" style="29"/>
    <col min="2305" max="2305" width="13.7109375" style="29" bestFit="1" customWidth="1"/>
    <col min="2306" max="2306" width="10.85546875" style="29" bestFit="1" customWidth="1"/>
    <col min="2307" max="2307" width="4.140625" style="29" bestFit="1" customWidth="1"/>
    <col min="2308" max="2308" width="9.5703125" style="29" bestFit="1" customWidth="1"/>
    <col min="2309" max="2560" width="9.140625" style="29"/>
    <col min="2561" max="2561" width="13.7109375" style="29" bestFit="1" customWidth="1"/>
    <col min="2562" max="2562" width="10.85546875" style="29" bestFit="1" customWidth="1"/>
    <col min="2563" max="2563" width="4.140625" style="29" bestFit="1" customWidth="1"/>
    <col min="2564" max="2564" width="9.5703125" style="29" bestFit="1" customWidth="1"/>
    <col min="2565" max="2816" width="9.140625" style="29"/>
    <col min="2817" max="2817" width="13.7109375" style="29" bestFit="1" customWidth="1"/>
    <col min="2818" max="2818" width="10.85546875" style="29" bestFit="1" customWidth="1"/>
    <col min="2819" max="2819" width="4.140625" style="29" bestFit="1" customWidth="1"/>
    <col min="2820" max="2820" width="9.5703125" style="29" bestFit="1" customWidth="1"/>
    <col min="2821" max="3072" width="9.140625" style="29"/>
    <col min="3073" max="3073" width="13.7109375" style="29" bestFit="1" customWidth="1"/>
    <col min="3074" max="3074" width="10.85546875" style="29" bestFit="1" customWidth="1"/>
    <col min="3075" max="3075" width="4.140625" style="29" bestFit="1" customWidth="1"/>
    <col min="3076" max="3076" width="9.5703125" style="29" bestFit="1" customWidth="1"/>
    <col min="3077" max="3328" width="9.140625" style="29"/>
    <col min="3329" max="3329" width="13.7109375" style="29" bestFit="1" customWidth="1"/>
    <col min="3330" max="3330" width="10.85546875" style="29" bestFit="1" customWidth="1"/>
    <col min="3331" max="3331" width="4.140625" style="29" bestFit="1" customWidth="1"/>
    <col min="3332" max="3332" width="9.5703125" style="29" bestFit="1" customWidth="1"/>
    <col min="3333" max="3584" width="9.140625" style="29"/>
    <col min="3585" max="3585" width="13.7109375" style="29" bestFit="1" customWidth="1"/>
    <col min="3586" max="3586" width="10.85546875" style="29" bestFit="1" customWidth="1"/>
    <col min="3587" max="3587" width="4.140625" style="29" bestFit="1" customWidth="1"/>
    <col min="3588" max="3588" width="9.5703125" style="29" bestFit="1" customWidth="1"/>
    <col min="3589" max="3840" width="9.140625" style="29"/>
    <col min="3841" max="3841" width="13.7109375" style="29" bestFit="1" customWidth="1"/>
    <col min="3842" max="3842" width="10.85546875" style="29" bestFit="1" customWidth="1"/>
    <col min="3843" max="3843" width="4.140625" style="29" bestFit="1" customWidth="1"/>
    <col min="3844" max="3844" width="9.5703125" style="29" bestFit="1" customWidth="1"/>
    <col min="3845" max="4096" width="9.140625" style="29"/>
    <col min="4097" max="4097" width="13.7109375" style="29" bestFit="1" customWidth="1"/>
    <col min="4098" max="4098" width="10.85546875" style="29" bestFit="1" customWidth="1"/>
    <col min="4099" max="4099" width="4.140625" style="29" bestFit="1" customWidth="1"/>
    <col min="4100" max="4100" width="9.5703125" style="29" bestFit="1" customWidth="1"/>
    <col min="4101" max="4352" width="9.140625" style="29"/>
    <col min="4353" max="4353" width="13.7109375" style="29" bestFit="1" customWidth="1"/>
    <col min="4354" max="4354" width="10.85546875" style="29" bestFit="1" customWidth="1"/>
    <col min="4355" max="4355" width="4.140625" style="29" bestFit="1" customWidth="1"/>
    <col min="4356" max="4356" width="9.5703125" style="29" bestFit="1" customWidth="1"/>
    <col min="4357" max="4608" width="9.140625" style="29"/>
    <col min="4609" max="4609" width="13.7109375" style="29" bestFit="1" customWidth="1"/>
    <col min="4610" max="4610" width="10.85546875" style="29" bestFit="1" customWidth="1"/>
    <col min="4611" max="4611" width="4.140625" style="29" bestFit="1" customWidth="1"/>
    <col min="4612" max="4612" width="9.5703125" style="29" bestFit="1" customWidth="1"/>
    <col min="4613" max="4864" width="9.140625" style="29"/>
    <col min="4865" max="4865" width="13.7109375" style="29" bestFit="1" customWidth="1"/>
    <col min="4866" max="4866" width="10.85546875" style="29" bestFit="1" customWidth="1"/>
    <col min="4867" max="4867" width="4.140625" style="29" bestFit="1" customWidth="1"/>
    <col min="4868" max="4868" width="9.5703125" style="29" bestFit="1" customWidth="1"/>
    <col min="4869" max="5120" width="9.140625" style="29"/>
    <col min="5121" max="5121" width="13.7109375" style="29" bestFit="1" customWidth="1"/>
    <col min="5122" max="5122" width="10.85546875" style="29" bestFit="1" customWidth="1"/>
    <col min="5123" max="5123" width="4.140625" style="29" bestFit="1" customWidth="1"/>
    <col min="5124" max="5124" width="9.5703125" style="29" bestFit="1" customWidth="1"/>
    <col min="5125" max="5376" width="9.140625" style="29"/>
    <col min="5377" max="5377" width="13.7109375" style="29" bestFit="1" customWidth="1"/>
    <col min="5378" max="5378" width="10.85546875" style="29" bestFit="1" customWidth="1"/>
    <col min="5379" max="5379" width="4.140625" style="29" bestFit="1" customWidth="1"/>
    <col min="5380" max="5380" width="9.5703125" style="29" bestFit="1" customWidth="1"/>
    <col min="5381" max="5632" width="9.140625" style="29"/>
    <col min="5633" max="5633" width="13.7109375" style="29" bestFit="1" customWidth="1"/>
    <col min="5634" max="5634" width="10.85546875" style="29" bestFit="1" customWidth="1"/>
    <col min="5635" max="5635" width="4.140625" style="29" bestFit="1" customWidth="1"/>
    <col min="5636" max="5636" width="9.5703125" style="29" bestFit="1" customWidth="1"/>
    <col min="5637" max="5888" width="9.140625" style="29"/>
    <col min="5889" max="5889" width="13.7109375" style="29" bestFit="1" customWidth="1"/>
    <col min="5890" max="5890" width="10.85546875" style="29" bestFit="1" customWidth="1"/>
    <col min="5891" max="5891" width="4.140625" style="29" bestFit="1" customWidth="1"/>
    <col min="5892" max="5892" width="9.5703125" style="29" bestFit="1" customWidth="1"/>
    <col min="5893" max="6144" width="9.140625" style="29"/>
    <col min="6145" max="6145" width="13.7109375" style="29" bestFit="1" customWidth="1"/>
    <col min="6146" max="6146" width="10.85546875" style="29" bestFit="1" customWidth="1"/>
    <col min="6147" max="6147" width="4.140625" style="29" bestFit="1" customWidth="1"/>
    <col min="6148" max="6148" width="9.5703125" style="29" bestFit="1" customWidth="1"/>
    <col min="6149" max="6400" width="9.140625" style="29"/>
    <col min="6401" max="6401" width="13.7109375" style="29" bestFit="1" customWidth="1"/>
    <col min="6402" max="6402" width="10.85546875" style="29" bestFit="1" customWidth="1"/>
    <col min="6403" max="6403" width="4.140625" style="29" bestFit="1" customWidth="1"/>
    <col min="6404" max="6404" width="9.5703125" style="29" bestFit="1" customWidth="1"/>
    <col min="6405" max="6656" width="9.140625" style="29"/>
    <col min="6657" max="6657" width="13.7109375" style="29" bestFit="1" customWidth="1"/>
    <col min="6658" max="6658" width="10.85546875" style="29" bestFit="1" customWidth="1"/>
    <col min="6659" max="6659" width="4.140625" style="29" bestFit="1" customWidth="1"/>
    <col min="6660" max="6660" width="9.5703125" style="29" bestFit="1" customWidth="1"/>
    <col min="6661" max="6912" width="9.140625" style="29"/>
    <col min="6913" max="6913" width="13.7109375" style="29" bestFit="1" customWidth="1"/>
    <col min="6914" max="6914" width="10.85546875" style="29" bestFit="1" customWidth="1"/>
    <col min="6915" max="6915" width="4.140625" style="29" bestFit="1" customWidth="1"/>
    <col min="6916" max="6916" width="9.5703125" style="29" bestFit="1" customWidth="1"/>
    <col min="6917" max="7168" width="9.140625" style="29"/>
    <col min="7169" max="7169" width="13.7109375" style="29" bestFit="1" customWidth="1"/>
    <col min="7170" max="7170" width="10.85546875" style="29" bestFit="1" customWidth="1"/>
    <col min="7171" max="7171" width="4.140625" style="29" bestFit="1" customWidth="1"/>
    <col min="7172" max="7172" width="9.5703125" style="29" bestFit="1" customWidth="1"/>
    <col min="7173" max="7424" width="9.140625" style="29"/>
    <col min="7425" max="7425" width="13.7109375" style="29" bestFit="1" customWidth="1"/>
    <col min="7426" max="7426" width="10.85546875" style="29" bestFit="1" customWidth="1"/>
    <col min="7427" max="7427" width="4.140625" style="29" bestFit="1" customWidth="1"/>
    <col min="7428" max="7428" width="9.5703125" style="29" bestFit="1" customWidth="1"/>
    <col min="7429" max="7680" width="9.140625" style="29"/>
    <col min="7681" max="7681" width="13.7109375" style="29" bestFit="1" customWidth="1"/>
    <col min="7682" max="7682" width="10.85546875" style="29" bestFit="1" customWidth="1"/>
    <col min="7683" max="7683" width="4.140625" style="29" bestFit="1" customWidth="1"/>
    <col min="7684" max="7684" width="9.5703125" style="29" bestFit="1" customWidth="1"/>
    <col min="7685" max="7936" width="9.140625" style="29"/>
    <col min="7937" max="7937" width="13.7109375" style="29" bestFit="1" customWidth="1"/>
    <col min="7938" max="7938" width="10.85546875" style="29" bestFit="1" customWidth="1"/>
    <col min="7939" max="7939" width="4.140625" style="29" bestFit="1" customWidth="1"/>
    <col min="7940" max="7940" width="9.5703125" style="29" bestFit="1" customWidth="1"/>
    <col min="7941" max="8192" width="9.140625" style="29"/>
    <col min="8193" max="8193" width="13.7109375" style="29" bestFit="1" customWidth="1"/>
    <col min="8194" max="8194" width="10.85546875" style="29" bestFit="1" customWidth="1"/>
    <col min="8195" max="8195" width="4.140625" style="29" bestFit="1" customWidth="1"/>
    <col min="8196" max="8196" width="9.5703125" style="29" bestFit="1" customWidth="1"/>
    <col min="8197" max="8448" width="9.140625" style="29"/>
    <col min="8449" max="8449" width="13.7109375" style="29" bestFit="1" customWidth="1"/>
    <col min="8450" max="8450" width="10.85546875" style="29" bestFit="1" customWidth="1"/>
    <col min="8451" max="8451" width="4.140625" style="29" bestFit="1" customWidth="1"/>
    <col min="8452" max="8452" width="9.5703125" style="29" bestFit="1" customWidth="1"/>
    <col min="8453" max="8704" width="9.140625" style="29"/>
    <col min="8705" max="8705" width="13.7109375" style="29" bestFit="1" customWidth="1"/>
    <col min="8706" max="8706" width="10.85546875" style="29" bestFit="1" customWidth="1"/>
    <col min="8707" max="8707" width="4.140625" style="29" bestFit="1" customWidth="1"/>
    <col min="8708" max="8708" width="9.5703125" style="29" bestFit="1" customWidth="1"/>
    <col min="8709" max="8960" width="9.140625" style="29"/>
    <col min="8961" max="8961" width="13.7109375" style="29" bestFit="1" customWidth="1"/>
    <col min="8962" max="8962" width="10.85546875" style="29" bestFit="1" customWidth="1"/>
    <col min="8963" max="8963" width="4.140625" style="29" bestFit="1" customWidth="1"/>
    <col min="8964" max="8964" width="9.5703125" style="29" bestFit="1" customWidth="1"/>
    <col min="8965" max="9216" width="9.140625" style="29"/>
    <col min="9217" max="9217" width="13.7109375" style="29" bestFit="1" customWidth="1"/>
    <col min="9218" max="9218" width="10.85546875" style="29" bestFit="1" customWidth="1"/>
    <col min="9219" max="9219" width="4.140625" style="29" bestFit="1" customWidth="1"/>
    <col min="9220" max="9220" width="9.5703125" style="29" bestFit="1" customWidth="1"/>
    <col min="9221" max="9472" width="9.140625" style="29"/>
    <col min="9473" max="9473" width="13.7109375" style="29" bestFit="1" customWidth="1"/>
    <col min="9474" max="9474" width="10.85546875" style="29" bestFit="1" customWidth="1"/>
    <col min="9475" max="9475" width="4.140625" style="29" bestFit="1" customWidth="1"/>
    <col min="9476" max="9476" width="9.5703125" style="29" bestFit="1" customWidth="1"/>
    <col min="9477" max="9728" width="9.140625" style="29"/>
    <col min="9729" max="9729" width="13.7109375" style="29" bestFit="1" customWidth="1"/>
    <col min="9730" max="9730" width="10.85546875" style="29" bestFit="1" customWidth="1"/>
    <col min="9731" max="9731" width="4.140625" style="29" bestFit="1" customWidth="1"/>
    <col min="9732" max="9732" width="9.5703125" style="29" bestFit="1" customWidth="1"/>
    <col min="9733" max="9984" width="9.140625" style="29"/>
    <col min="9985" max="9985" width="13.7109375" style="29" bestFit="1" customWidth="1"/>
    <col min="9986" max="9986" width="10.85546875" style="29" bestFit="1" customWidth="1"/>
    <col min="9987" max="9987" width="4.140625" style="29" bestFit="1" customWidth="1"/>
    <col min="9988" max="9988" width="9.5703125" style="29" bestFit="1" customWidth="1"/>
    <col min="9989" max="10240" width="9.140625" style="29"/>
    <col min="10241" max="10241" width="13.7109375" style="29" bestFit="1" customWidth="1"/>
    <col min="10242" max="10242" width="10.85546875" style="29" bestFit="1" customWidth="1"/>
    <col min="10243" max="10243" width="4.140625" style="29" bestFit="1" customWidth="1"/>
    <col min="10244" max="10244" width="9.5703125" style="29" bestFit="1" customWidth="1"/>
    <col min="10245" max="10496" width="9.140625" style="29"/>
    <col min="10497" max="10497" width="13.7109375" style="29" bestFit="1" customWidth="1"/>
    <col min="10498" max="10498" width="10.85546875" style="29" bestFit="1" customWidth="1"/>
    <col min="10499" max="10499" width="4.140625" style="29" bestFit="1" customWidth="1"/>
    <col min="10500" max="10500" width="9.5703125" style="29" bestFit="1" customWidth="1"/>
    <col min="10501" max="10752" width="9.140625" style="29"/>
    <col min="10753" max="10753" width="13.7109375" style="29" bestFit="1" customWidth="1"/>
    <col min="10754" max="10754" width="10.85546875" style="29" bestFit="1" customWidth="1"/>
    <col min="10755" max="10755" width="4.140625" style="29" bestFit="1" customWidth="1"/>
    <col min="10756" max="10756" width="9.5703125" style="29" bestFit="1" customWidth="1"/>
    <col min="10757" max="11008" width="9.140625" style="29"/>
    <col min="11009" max="11009" width="13.7109375" style="29" bestFit="1" customWidth="1"/>
    <col min="11010" max="11010" width="10.85546875" style="29" bestFit="1" customWidth="1"/>
    <col min="11011" max="11011" width="4.140625" style="29" bestFit="1" customWidth="1"/>
    <col min="11012" max="11012" width="9.5703125" style="29" bestFit="1" customWidth="1"/>
    <col min="11013" max="11264" width="9.140625" style="29"/>
    <col min="11265" max="11265" width="13.7109375" style="29" bestFit="1" customWidth="1"/>
    <col min="11266" max="11266" width="10.85546875" style="29" bestFit="1" customWidth="1"/>
    <col min="11267" max="11267" width="4.140625" style="29" bestFit="1" customWidth="1"/>
    <col min="11268" max="11268" width="9.5703125" style="29" bestFit="1" customWidth="1"/>
    <col min="11269" max="11520" width="9.140625" style="29"/>
    <col min="11521" max="11521" width="13.7109375" style="29" bestFit="1" customWidth="1"/>
    <col min="11522" max="11522" width="10.85546875" style="29" bestFit="1" customWidth="1"/>
    <col min="11523" max="11523" width="4.140625" style="29" bestFit="1" customWidth="1"/>
    <col min="11524" max="11524" width="9.5703125" style="29" bestFit="1" customWidth="1"/>
    <col min="11525" max="11776" width="9.140625" style="29"/>
    <col min="11777" max="11777" width="13.7109375" style="29" bestFit="1" customWidth="1"/>
    <col min="11778" max="11778" width="10.85546875" style="29" bestFit="1" customWidth="1"/>
    <col min="11779" max="11779" width="4.140625" style="29" bestFit="1" customWidth="1"/>
    <col min="11780" max="11780" width="9.5703125" style="29" bestFit="1" customWidth="1"/>
    <col min="11781" max="12032" width="9.140625" style="29"/>
    <col min="12033" max="12033" width="13.7109375" style="29" bestFit="1" customWidth="1"/>
    <col min="12034" max="12034" width="10.85546875" style="29" bestFit="1" customWidth="1"/>
    <col min="12035" max="12035" width="4.140625" style="29" bestFit="1" customWidth="1"/>
    <col min="12036" max="12036" width="9.5703125" style="29" bestFit="1" customWidth="1"/>
    <col min="12037" max="12288" width="9.140625" style="29"/>
    <col min="12289" max="12289" width="13.7109375" style="29" bestFit="1" customWidth="1"/>
    <col min="12290" max="12290" width="10.85546875" style="29" bestFit="1" customWidth="1"/>
    <col min="12291" max="12291" width="4.140625" style="29" bestFit="1" customWidth="1"/>
    <col min="12292" max="12292" width="9.5703125" style="29" bestFit="1" customWidth="1"/>
    <col min="12293" max="12544" width="9.140625" style="29"/>
    <col min="12545" max="12545" width="13.7109375" style="29" bestFit="1" customWidth="1"/>
    <col min="12546" max="12546" width="10.85546875" style="29" bestFit="1" customWidth="1"/>
    <col min="12547" max="12547" width="4.140625" style="29" bestFit="1" customWidth="1"/>
    <col min="12548" max="12548" width="9.5703125" style="29" bestFit="1" customWidth="1"/>
    <col min="12549" max="12800" width="9.140625" style="29"/>
    <col min="12801" max="12801" width="13.7109375" style="29" bestFit="1" customWidth="1"/>
    <col min="12802" max="12802" width="10.85546875" style="29" bestFit="1" customWidth="1"/>
    <col min="12803" max="12803" width="4.140625" style="29" bestFit="1" customWidth="1"/>
    <col min="12804" max="12804" width="9.5703125" style="29" bestFit="1" customWidth="1"/>
    <col min="12805" max="13056" width="9.140625" style="29"/>
    <col min="13057" max="13057" width="13.7109375" style="29" bestFit="1" customWidth="1"/>
    <col min="13058" max="13058" width="10.85546875" style="29" bestFit="1" customWidth="1"/>
    <col min="13059" max="13059" width="4.140625" style="29" bestFit="1" customWidth="1"/>
    <col min="13060" max="13060" width="9.5703125" style="29" bestFit="1" customWidth="1"/>
    <col min="13061" max="13312" width="9.140625" style="29"/>
    <col min="13313" max="13313" width="13.7109375" style="29" bestFit="1" customWidth="1"/>
    <col min="13314" max="13314" width="10.85546875" style="29" bestFit="1" customWidth="1"/>
    <col min="13315" max="13315" width="4.140625" style="29" bestFit="1" customWidth="1"/>
    <col min="13316" max="13316" width="9.5703125" style="29" bestFit="1" customWidth="1"/>
    <col min="13317" max="13568" width="9.140625" style="29"/>
    <col min="13569" max="13569" width="13.7109375" style="29" bestFit="1" customWidth="1"/>
    <col min="13570" max="13570" width="10.85546875" style="29" bestFit="1" customWidth="1"/>
    <col min="13571" max="13571" width="4.140625" style="29" bestFit="1" customWidth="1"/>
    <col min="13572" max="13572" width="9.5703125" style="29" bestFit="1" customWidth="1"/>
    <col min="13573" max="13824" width="9.140625" style="29"/>
    <col min="13825" max="13825" width="13.7109375" style="29" bestFit="1" customWidth="1"/>
    <col min="13826" max="13826" width="10.85546875" style="29" bestFit="1" customWidth="1"/>
    <col min="13827" max="13827" width="4.140625" style="29" bestFit="1" customWidth="1"/>
    <col min="13828" max="13828" width="9.5703125" style="29" bestFit="1" customWidth="1"/>
    <col min="13829" max="14080" width="9.140625" style="29"/>
    <col min="14081" max="14081" width="13.7109375" style="29" bestFit="1" customWidth="1"/>
    <col min="14082" max="14082" width="10.85546875" style="29" bestFit="1" customWidth="1"/>
    <col min="14083" max="14083" width="4.140625" style="29" bestFit="1" customWidth="1"/>
    <col min="14084" max="14084" width="9.5703125" style="29" bestFit="1" customWidth="1"/>
    <col min="14085" max="14336" width="9.140625" style="29"/>
    <col min="14337" max="14337" width="13.7109375" style="29" bestFit="1" customWidth="1"/>
    <col min="14338" max="14338" width="10.85546875" style="29" bestFit="1" customWidth="1"/>
    <col min="14339" max="14339" width="4.140625" style="29" bestFit="1" customWidth="1"/>
    <col min="14340" max="14340" width="9.5703125" style="29" bestFit="1" customWidth="1"/>
    <col min="14341" max="14592" width="9.140625" style="29"/>
    <col min="14593" max="14593" width="13.7109375" style="29" bestFit="1" customWidth="1"/>
    <col min="14594" max="14594" width="10.85546875" style="29" bestFit="1" customWidth="1"/>
    <col min="14595" max="14595" width="4.140625" style="29" bestFit="1" customWidth="1"/>
    <col min="14596" max="14596" width="9.5703125" style="29" bestFit="1" customWidth="1"/>
    <col min="14597" max="14848" width="9.140625" style="29"/>
    <col min="14849" max="14849" width="13.7109375" style="29" bestFit="1" customWidth="1"/>
    <col min="14850" max="14850" width="10.85546875" style="29" bestFit="1" customWidth="1"/>
    <col min="14851" max="14851" width="4.140625" style="29" bestFit="1" customWidth="1"/>
    <col min="14852" max="14852" width="9.5703125" style="29" bestFit="1" customWidth="1"/>
    <col min="14853" max="15104" width="9.140625" style="29"/>
    <col min="15105" max="15105" width="13.7109375" style="29" bestFit="1" customWidth="1"/>
    <col min="15106" max="15106" width="10.85546875" style="29" bestFit="1" customWidth="1"/>
    <col min="15107" max="15107" width="4.140625" style="29" bestFit="1" customWidth="1"/>
    <col min="15108" max="15108" width="9.5703125" style="29" bestFit="1" customWidth="1"/>
    <col min="15109" max="15360" width="9.140625" style="29"/>
    <col min="15361" max="15361" width="13.7109375" style="29" bestFit="1" customWidth="1"/>
    <col min="15362" max="15362" width="10.85546875" style="29" bestFit="1" customWidth="1"/>
    <col min="15363" max="15363" width="4.140625" style="29" bestFit="1" customWidth="1"/>
    <col min="15364" max="15364" width="9.5703125" style="29" bestFit="1" customWidth="1"/>
    <col min="15365" max="15616" width="9.140625" style="29"/>
    <col min="15617" max="15617" width="13.7109375" style="29" bestFit="1" customWidth="1"/>
    <col min="15618" max="15618" width="10.85546875" style="29" bestFit="1" customWidth="1"/>
    <col min="15619" max="15619" width="4.140625" style="29" bestFit="1" customWidth="1"/>
    <col min="15620" max="15620" width="9.5703125" style="29" bestFit="1" customWidth="1"/>
    <col min="15621" max="15872" width="9.140625" style="29"/>
    <col min="15873" max="15873" width="13.7109375" style="29" bestFit="1" customWidth="1"/>
    <col min="15874" max="15874" width="10.85546875" style="29" bestFit="1" customWidth="1"/>
    <col min="15875" max="15875" width="4.140625" style="29" bestFit="1" customWidth="1"/>
    <col min="15876" max="15876" width="9.5703125" style="29" bestFit="1" customWidth="1"/>
    <col min="15877" max="16128" width="9.140625" style="29"/>
    <col min="16129" max="16129" width="13.7109375" style="29" bestFit="1" customWidth="1"/>
    <col min="16130" max="16130" width="10.85546875" style="29" bestFit="1" customWidth="1"/>
    <col min="16131" max="16131" width="4.140625" style="29" bestFit="1" customWidth="1"/>
    <col min="16132" max="16132" width="9.5703125" style="29" bestFit="1" customWidth="1"/>
    <col min="16133" max="16384" width="9.140625" style="29"/>
  </cols>
  <sheetData>
    <row r="1" spans="1:4" x14ac:dyDescent="0.2">
      <c r="A1" s="28" t="s">
        <v>235</v>
      </c>
      <c r="B1" s="28" t="s">
        <v>236</v>
      </c>
      <c r="C1" s="28" t="s">
        <v>237</v>
      </c>
      <c r="D1" s="28" t="s">
        <v>238</v>
      </c>
    </row>
    <row r="2" spans="1:4" ht="15" x14ac:dyDescent="0.25">
      <c r="A2" s="29" t="s">
        <v>239</v>
      </c>
      <c r="B2" s="29" t="s">
        <v>240</v>
      </c>
      <c r="C2" s="29">
        <v>40100</v>
      </c>
      <c r="D2" s="22">
        <v>12.55</v>
      </c>
    </row>
    <row r="3" spans="1:4" ht="15" x14ac:dyDescent="0.25">
      <c r="A3" s="29" t="s">
        <v>239</v>
      </c>
      <c r="B3" s="29" t="s">
        <v>241</v>
      </c>
      <c r="C3" s="29">
        <v>40101</v>
      </c>
      <c r="D3" s="22">
        <v>6.89</v>
      </c>
    </row>
    <row r="4" spans="1:4" ht="15" x14ac:dyDescent="0.25">
      <c r="A4" s="29" t="s">
        <v>239</v>
      </c>
      <c r="B4" s="29" t="s">
        <v>242</v>
      </c>
      <c r="C4" s="29">
        <v>40102</v>
      </c>
      <c r="D4" s="22">
        <v>0.3</v>
      </c>
    </row>
    <row r="5" spans="1:4" ht="15" x14ac:dyDescent="0.25">
      <c r="A5" s="29" t="s">
        <v>239</v>
      </c>
      <c r="B5" s="29" t="s">
        <v>243</v>
      </c>
      <c r="C5" s="29">
        <v>40103</v>
      </c>
      <c r="D5" s="22">
        <v>134.55000000000001</v>
      </c>
    </row>
    <row r="6" spans="1:4" ht="15" x14ac:dyDescent="0.25">
      <c r="A6" s="29" t="s">
        <v>239</v>
      </c>
      <c r="B6" s="29" t="s">
        <v>244</v>
      </c>
      <c r="C6" s="29">
        <v>40104</v>
      </c>
      <c r="D6" s="22">
        <v>38.06</v>
      </c>
    </row>
    <row r="7" spans="1:4" ht="15" x14ac:dyDescent="0.25">
      <c r="A7" s="29" t="s">
        <v>239</v>
      </c>
      <c r="B7" s="29" t="s">
        <v>245</v>
      </c>
      <c r="C7" s="29">
        <v>40105</v>
      </c>
      <c r="D7" s="22">
        <v>5.77</v>
      </c>
    </row>
    <row r="8" spans="1:4" ht="15" x14ac:dyDescent="0.25">
      <c r="A8" s="29" t="s">
        <v>239</v>
      </c>
      <c r="B8" s="29" t="s">
        <v>246</v>
      </c>
      <c r="C8" s="29">
        <v>40106</v>
      </c>
      <c r="D8" s="22">
        <v>0.5</v>
      </c>
    </row>
    <row r="9" spans="1:4" ht="15" x14ac:dyDescent="0.25">
      <c r="A9" s="29" t="s">
        <v>239</v>
      </c>
      <c r="B9" s="29" t="s">
        <v>247</v>
      </c>
      <c r="C9" s="29">
        <v>40107</v>
      </c>
      <c r="D9" s="22">
        <v>46.77</v>
      </c>
    </row>
    <row r="10" spans="1:4" ht="15" x14ac:dyDescent="0.25">
      <c r="A10" s="29" t="s">
        <v>239</v>
      </c>
      <c r="B10" s="29" t="s">
        <v>248</v>
      </c>
      <c r="C10" s="29">
        <v>40108</v>
      </c>
      <c r="D10" s="22">
        <v>0.1</v>
      </c>
    </row>
    <row r="11" spans="1:4" ht="15" x14ac:dyDescent="0.25">
      <c r="A11" s="29" t="s">
        <v>239</v>
      </c>
      <c r="B11" s="29" t="s">
        <v>249</v>
      </c>
      <c r="C11" s="29">
        <v>40109</v>
      </c>
      <c r="D11" s="22">
        <v>0.66</v>
      </c>
    </row>
    <row r="15" spans="1:4" x14ac:dyDescent="0.2">
      <c r="A15" s="30" t="s">
        <v>359</v>
      </c>
      <c r="B15" s="30" t="s">
        <v>360</v>
      </c>
    </row>
    <row r="16" spans="1:4" x14ac:dyDescent="0.2">
      <c r="A16" s="31">
        <f>SUBTOTAL(1,$D$2:$D$11)</f>
        <v>24.615000000000002</v>
      </c>
      <c r="B16" s="32"/>
    </row>
    <row r="17" spans="1:2" x14ac:dyDescent="0.2">
      <c r="A17" s="31">
        <f>SUBTOTAL(2,$D$2:$D$11)</f>
        <v>10</v>
      </c>
      <c r="B17" s="32"/>
    </row>
    <row r="18" spans="1:2" x14ac:dyDescent="0.2">
      <c r="A18" s="31">
        <f>SUBTOTAL(3,$D$2:$D$11)</f>
        <v>10</v>
      </c>
      <c r="B18" s="32"/>
    </row>
    <row r="19" spans="1:2" x14ac:dyDescent="0.2">
      <c r="A19" s="31">
        <f>SUBTOTAL(4,$D$2:$D$11)</f>
        <v>134.55000000000001</v>
      </c>
      <c r="B19" s="32"/>
    </row>
    <row r="20" spans="1:2" x14ac:dyDescent="0.2">
      <c r="A20" s="31">
        <f>SUBTOTAL(5,$D$2:$D$11)</f>
        <v>0.1</v>
      </c>
      <c r="B20" s="32"/>
    </row>
    <row r="21" spans="1:2" x14ac:dyDescent="0.2">
      <c r="A21" s="31">
        <f>SUBTOTAL(6,$D$2:$D$11)</f>
        <v>1183024.6978670675</v>
      </c>
      <c r="B21" s="32"/>
    </row>
    <row r="22" spans="1:2" x14ac:dyDescent="0.2">
      <c r="A22" s="31">
        <f>SUBTOTAL(9,$D$2:$D$11)</f>
        <v>246.15000000000003</v>
      </c>
      <c r="B22" s="32"/>
    </row>
    <row r="23" spans="1:2" x14ac:dyDescent="0.2">
      <c r="A23" s="31">
        <f>SUBTOTAL(101,$D$2:$D$11)</f>
        <v>24.615000000000002</v>
      </c>
      <c r="B23" s="32"/>
    </row>
  </sheetData>
  <pageMargins left="0.75" right="0.75" top="1" bottom="1" header="0.5" footer="0.5"/>
  <pageSetup paperSize="9" orientation="portrait" horizontalDpi="300" verticalDpi="300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FE77D-F03C-43AF-BF8C-52AD6BF7C498}">
  <sheetPr codeName="Sheet11"/>
  <dimension ref="A1:F19"/>
  <sheetViews>
    <sheetView workbookViewId="0">
      <selection activeCell="H10" sqref="H10"/>
    </sheetView>
  </sheetViews>
  <sheetFormatPr defaultRowHeight="15" x14ac:dyDescent="0.25"/>
  <cols>
    <col min="1" max="1" width="12.5703125" style="1" bestFit="1" customWidth="1"/>
    <col min="2" max="2" width="15.28515625" style="1" bestFit="1" customWidth="1"/>
    <col min="3" max="3" width="10.5703125" style="1" bestFit="1" customWidth="1"/>
    <col min="4" max="4" width="7.140625" style="1" bestFit="1" customWidth="1"/>
    <col min="5" max="5" width="15.28515625" style="1" bestFit="1" customWidth="1"/>
    <col min="6" max="16384" width="9.140625" style="1"/>
  </cols>
  <sheetData>
    <row r="1" spans="1:6" x14ac:dyDescent="0.25">
      <c r="A1" s="33" t="s">
        <v>361</v>
      </c>
      <c r="B1" s="33" t="s">
        <v>362</v>
      </c>
      <c r="C1" s="33" t="s">
        <v>363</v>
      </c>
      <c r="D1" s="33" t="s">
        <v>238</v>
      </c>
    </row>
    <row r="2" spans="1:6" x14ac:dyDescent="0.25">
      <c r="A2" s="34" t="s">
        <v>364</v>
      </c>
      <c r="B2" s="35" t="s">
        <v>365</v>
      </c>
      <c r="C2" s="36">
        <v>400</v>
      </c>
      <c r="D2" s="37">
        <v>65</v>
      </c>
      <c r="E2" s="38" t="s">
        <v>366</v>
      </c>
      <c r="F2" s="39" t="s">
        <v>371</v>
      </c>
    </row>
    <row r="3" spans="1:6" x14ac:dyDescent="0.25">
      <c r="A3" s="34" t="s">
        <v>367</v>
      </c>
      <c r="B3" s="35" t="s">
        <v>368</v>
      </c>
      <c r="C3" s="36">
        <v>500</v>
      </c>
      <c r="D3" s="37">
        <v>39</v>
      </c>
      <c r="E3" s="38" t="s">
        <v>362</v>
      </c>
      <c r="F3" s="40"/>
    </row>
    <row r="4" spans="1:6" x14ac:dyDescent="0.25">
      <c r="A4" s="34" t="s">
        <v>369</v>
      </c>
      <c r="B4" s="35" t="s">
        <v>370</v>
      </c>
      <c r="C4" s="36">
        <v>500</v>
      </c>
      <c r="D4" s="37">
        <v>32</v>
      </c>
      <c r="E4" s="38" t="s">
        <v>363</v>
      </c>
      <c r="F4" s="40"/>
    </row>
    <row r="5" spans="1:6" x14ac:dyDescent="0.25">
      <c r="A5" s="34" t="s">
        <v>371</v>
      </c>
      <c r="B5" s="35" t="s">
        <v>372</v>
      </c>
      <c r="C5" s="36">
        <v>400</v>
      </c>
      <c r="D5" s="37">
        <v>38</v>
      </c>
      <c r="E5" s="38" t="s">
        <v>238</v>
      </c>
      <c r="F5" s="40"/>
    </row>
    <row r="6" spans="1:6" x14ac:dyDescent="0.25">
      <c r="A6" s="34" t="s">
        <v>373</v>
      </c>
      <c r="B6" s="35" t="s">
        <v>374</v>
      </c>
      <c r="C6" s="36">
        <v>750</v>
      </c>
      <c r="D6" s="37">
        <v>48</v>
      </c>
    </row>
    <row r="7" spans="1:6" x14ac:dyDescent="0.25">
      <c r="A7" s="34" t="s">
        <v>375</v>
      </c>
      <c r="B7" s="35" t="s">
        <v>376</v>
      </c>
      <c r="C7" s="36">
        <v>50</v>
      </c>
      <c r="D7" s="37">
        <v>107</v>
      </c>
    </row>
    <row r="8" spans="1:6" x14ac:dyDescent="0.25">
      <c r="A8" s="34" t="s">
        <v>377</v>
      </c>
      <c r="B8" s="35" t="s">
        <v>378</v>
      </c>
      <c r="C8" s="36">
        <v>1000</v>
      </c>
      <c r="D8" s="37">
        <v>44</v>
      </c>
    </row>
    <row r="9" spans="1:6" x14ac:dyDescent="0.25">
      <c r="A9" s="34" t="s">
        <v>371</v>
      </c>
      <c r="B9" s="35" t="s">
        <v>379</v>
      </c>
      <c r="C9" s="36">
        <v>20</v>
      </c>
      <c r="D9" s="37">
        <v>46</v>
      </c>
    </row>
    <row r="10" spans="1:6" x14ac:dyDescent="0.25">
      <c r="A10" s="34" t="s">
        <v>380</v>
      </c>
      <c r="B10" s="35" t="s">
        <v>381</v>
      </c>
      <c r="C10" s="36">
        <v>300</v>
      </c>
      <c r="D10" s="37">
        <v>35</v>
      </c>
    </row>
    <row r="11" spans="1:6" x14ac:dyDescent="0.25">
      <c r="A11" s="41"/>
      <c r="B11" s="41"/>
      <c r="C11" s="41"/>
      <c r="D11" s="41"/>
    </row>
    <row r="12" spans="1:6" x14ac:dyDescent="0.25">
      <c r="A12" s="41"/>
      <c r="C12" s="41"/>
      <c r="D12" s="41"/>
    </row>
    <row r="13" spans="1:6" x14ac:dyDescent="0.25">
      <c r="A13" s="41"/>
      <c r="C13" s="41"/>
      <c r="D13" s="41"/>
    </row>
    <row r="14" spans="1:6" x14ac:dyDescent="0.25">
      <c r="A14" s="41"/>
      <c r="C14" s="41"/>
      <c r="D14" s="41"/>
    </row>
    <row r="15" spans="1:6" x14ac:dyDescent="0.25">
      <c r="A15" s="41"/>
      <c r="C15" s="41"/>
      <c r="D15" s="41"/>
    </row>
    <row r="16" spans="1:6" x14ac:dyDescent="0.25">
      <c r="A16" s="42"/>
      <c r="B16" s="42"/>
      <c r="C16" s="42"/>
      <c r="D16" s="42"/>
    </row>
    <row r="17" spans="1:4" x14ac:dyDescent="0.25">
      <c r="A17" s="43"/>
      <c r="B17" s="43"/>
      <c r="C17" s="43"/>
      <c r="D17" s="43"/>
    </row>
    <row r="18" spans="1:4" x14ac:dyDescent="0.25">
      <c r="A18" s="43"/>
      <c r="B18" s="43"/>
      <c r="C18" s="43"/>
      <c r="D18" s="43"/>
    </row>
    <row r="19" spans="1:4" x14ac:dyDescent="0.25">
      <c r="A19" s="43"/>
      <c r="B19" s="43"/>
      <c r="C19" s="43"/>
      <c r="D19" s="43"/>
    </row>
  </sheetData>
  <pageMargins left="0.7" right="0.7" top="0.75" bottom="0.75" header="0.3" footer="0.3"/>
  <pageSetup paperSize="9" orientation="portrait" r:id="rId1"/>
  <headerFooter differentOddEven="1" differentFirst="1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3FFC1-401F-4452-8290-7CB04BAB735D}">
  <sheetPr codeName="Sheet12"/>
  <dimension ref="A1:M113"/>
  <sheetViews>
    <sheetView workbookViewId="0">
      <selection activeCell="O16" sqref="O16"/>
    </sheetView>
  </sheetViews>
  <sheetFormatPr defaultRowHeight="12.75" x14ac:dyDescent="0.2"/>
  <cols>
    <col min="1" max="1" width="11.42578125" style="5" bestFit="1" customWidth="1"/>
    <col min="2" max="2" width="21.5703125" style="5" bestFit="1" customWidth="1"/>
    <col min="3" max="3" width="10.42578125" style="5" bestFit="1" customWidth="1"/>
    <col min="4" max="4" width="9.5703125" style="5" bestFit="1" customWidth="1"/>
    <col min="5" max="16384" width="9.140625" style="5"/>
  </cols>
  <sheetData>
    <row r="1" spans="1:4" x14ac:dyDescent="0.2">
      <c r="A1" s="21" t="s">
        <v>235</v>
      </c>
      <c r="B1" s="21" t="s">
        <v>236</v>
      </c>
      <c r="C1" s="21" t="s">
        <v>237</v>
      </c>
      <c r="D1" s="21" t="s">
        <v>238</v>
      </c>
    </row>
    <row r="2" spans="1:4" ht="15" x14ac:dyDescent="0.25">
      <c r="A2" s="5" t="s">
        <v>239</v>
      </c>
      <c r="B2" s="5" t="s">
        <v>240</v>
      </c>
      <c r="C2" s="5">
        <v>40100</v>
      </c>
      <c r="D2" s="27">
        <v>12.55</v>
      </c>
    </row>
    <row r="3" spans="1:4" ht="15" x14ac:dyDescent="0.25">
      <c r="A3" s="5" t="s">
        <v>239</v>
      </c>
      <c r="B3" s="5" t="s">
        <v>241</v>
      </c>
      <c r="C3" s="5">
        <v>40101</v>
      </c>
      <c r="D3" s="27">
        <v>5</v>
      </c>
    </row>
    <row r="4" spans="1:4" ht="15" x14ac:dyDescent="0.25">
      <c r="A4" s="5" t="s">
        <v>239</v>
      </c>
      <c r="B4" s="5" t="s">
        <v>242</v>
      </c>
      <c r="C4" s="5">
        <v>40102</v>
      </c>
      <c r="D4" s="27">
        <v>0.3</v>
      </c>
    </row>
    <row r="5" spans="1:4" ht="15" x14ac:dyDescent="0.25">
      <c r="A5" s="5" t="s">
        <v>239</v>
      </c>
      <c r="B5" s="5" t="s">
        <v>243</v>
      </c>
      <c r="C5" s="5">
        <v>40103</v>
      </c>
      <c r="D5" s="27">
        <v>134.55000000000001</v>
      </c>
    </row>
    <row r="6" spans="1:4" ht="15" x14ac:dyDescent="0.25">
      <c r="A6" s="5" t="s">
        <v>239</v>
      </c>
      <c r="B6" s="5" t="s">
        <v>244</v>
      </c>
      <c r="C6" s="5">
        <v>40104</v>
      </c>
      <c r="D6" s="27">
        <v>38.06</v>
      </c>
    </row>
    <row r="7" spans="1:4" ht="15" x14ac:dyDescent="0.25">
      <c r="A7" s="5" t="s">
        <v>239</v>
      </c>
      <c r="B7" s="5" t="s">
        <v>245</v>
      </c>
      <c r="C7" s="5">
        <v>40105</v>
      </c>
      <c r="D7" s="27">
        <v>5.77</v>
      </c>
    </row>
    <row r="8" spans="1:4" ht="15" x14ac:dyDescent="0.25">
      <c r="A8" s="5" t="s">
        <v>239</v>
      </c>
      <c r="B8" s="5" t="s">
        <v>246</v>
      </c>
      <c r="C8" s="5">
        <v>40106</v>
      </c>
      <c r="D8" s="27">
        <v>0.5</v>
      </c>
    </row>
    <row r="9" spans="1:4" ht="15" x14ac:dyDescent="0.25">
      <c r="A9" s="5" t="s">
        <v>239</v>
      </c>
      <c r="B9" s="5" t="s">
        <v>247</v>
      </c>
      <c r="C9" s="5">
        <v>40107</v>
      </c>
      <c r="D9" s="27">
        <v>46.77</v>
      </c>
    </row>
    <row r="10" spans="1:4" ht="15" x14ac:dyDescent="0.25">
      <c r="A10" s="5" t="s">
        <v>239</v>
      </c>
      <c r="B10" s="5" t="s">
        <v>248</v>
      </c>
      <c r="C10" s="5">
        <v>40108</v>
      </c>
      <c r="D10" s="27">
        <v>0.1</v>
      </c>
    </row>
    <row r="11" spans="1:4" ht="15" x14ac:dyDescent="0.25">
      <c r="A11" s="5" t="s">
        <v>239</v>
      </c>
      <c r="B11" s="5" t="s">
        <v>249</v>
      </c>
      <c r="C11" s="5">
        <v>40109</v>
      </c>
      <c r="D11" s="27">
        <v>4.8</v>
      </c>
    </row>
    <row r="12" spans="1:4" ht="15" x14ac:dyDescent="0.25">
      <c r="A12" s="5" t="s">
        <v>239</v>
      </c>
      <c r="B12" s="5" t="s">
        <v>250</v>
      </c>
      <c r="C12" s="5">
        <v>40110</v>
      </c>
      <c r="D12" s="27">
        <v>0.77</v>
      </c>
    </row>
    <row r="13" spans="1:4" ht="15" x14ac:dyDescent="0.25">
      <c r="A13" s="5" t="s">
        <v>239</v>
      </c>
      <c r="B13" s="5" t="s">
        <v>251</v>
      </c>
      <c r="C13" s="5">
        <v>40111</v>
      </c>
      <c r="D13" s="27">
        <v>0.99</v>
      </c>
    </row>
    <row r="14" spans="1:4" ht="15" x14ac:dyDescent="0.25">
      <c r="A14" s="5" t="s">
        <v>239</v>
      </c>
      <c r="B14" s="5" t="s">
        <v>252</v>
      </c>
      <c r="C14" s="5">
        <v>40112</v>
      </c>
      <c r="D14" s="27">
        <v>23.45</v>
      </c>
    </row>
    <row r="15" spans="1:4" ht="15" x14ac:dyDescent="0.25">
      <c r="A15" s="5" t="s">
        <v>239</v>
      </c>
      <c r="B15" s="5" t="s">
        <v>253</v>
      </c>
      <c r="C15" s="5">
        <v>40113</v>
      </c>
      <c r="D15" s="27">
        <v>0.34</v>
      </c>
    </row>
    <row r="16" spans="1:4" ht="15" x14ac:dyDescent="0.25">
      <c r="A16" s="5" t="s">
        <v>239</v>
      </c>
      <c r="B16" s="5" t="s">
        <v>254</v>
      </c>
      <c r="C16" s="5">
        <v>40114</v>
      </c>
      <c r="D16" s="27">
        <v>5.44</v>
      </c>
    </row>
    <row r="17" spans="1:4" ht="15" x14ac:dyDescent="0.25">
      <c r="A17" s="5" t="s">
        <v>239</v>
      </c>
      <c r="B17" s="5" t="s">
        <v>255</v>
      </c>
      <c r="C17" s="5">
        <v>40115</v>
      </c>
      <c r="D17" s="27">
        <v>3.26</v>
      </c>
    </row>
    <row r="18" spans="1:4" ht="15" x14ac:dyDescent="0.25">
      <c r="A18" s="5" t="s">
        <v>239</v>
      </c>
      <c r="B18" s="5" t="s">
        <v>256</v>
      </c>
      <c r="C18" s="5">
        <v>40116</v>
      </c>
      <c r="D18" s="27">
        <v>0.44</v>
      </c>
    </row>
    <row r="19" spans="1:4" ht="15" x14ac:dyDescent="0.25">
      <c r="A19" s="5" t="s">
        <v>257</v>
      </c>
      <c r="B19" s="5" t="s">
        <v>258</v>
      </c>
      <c r="C19" s="5">
        <v>40117</v>
      </c>
      <c r="D19" s="27">
        <v>9.8000000000000007</v>
      </c>
    </row>
    <row r="20" spans="1:4" ht="15" x14ac:dyDescent="0.25">
      <c r="A20" s="5" t="s">
        <v>257</v>
      </c>
      <c r="B20" s="5" t="s">
        <v>259</v>
      </c>
      <c r="C20" s="5">
        <v>40118</v>
      </c>
      <c r="D20" s="27">
        <v>0.8</v>
      </c>
    </row>
    <row r="21" spans="1:4" ht="15" x14ac:dyDescent="0.25">
      <c r="A21" s="5" t="s">
        <v>257</v>
      </c>
      <c r="B21" s="5" t="s">
        <v>260</v>
      </c>
      <c r="C21" s="5">
        <v>40119</v>
      </c>
      <c r="D21" s="27">
        <v>6.7</v>
      </c>
    </row>
    <row r="22" spans="1:4" ht="15" x14ac:dyDescent="0.25">
      <c r="A22" s="5" t="s">
        <v>257</v>
      </c>
      <c r="B22" s="5" t="s">
        <v>261</v>
      </c>
      <c r="C22" s="5">
        <v>40120</v>
      </c>
      <c r="D22" s="27">
        <v>4.8</v>
      </c>
    </row>
    <row r="23" spans="1:4" ht="15" x14ac:dyDescent="0.25">
      <c r="A23" s="5" t="s">
        <v>257</v>
      </c>
      <c r="B23" s="5" t="s">
        <v>262</v>
      </c>
      <c r="C23" s="5">
        <v>40121</v>
      </c>
      <c r="D23" s="27">
        <v>12.55</v>
      </c>
    </row>
    <row r="24" spans="1:4" ht="15" x14ac:dyDescent="0.25">
      <c r="A24" s="5" t="s">
        <v>257</v>
      </c>
      <c r="B24" s="5" t="s">
        <v>263</v>
      </c>
      <c r="C24" s="5">
        <v>40122</v>
      </c>
      <c r="D24" s="27">
        <v>9.4166666666666696</v>
      </c>
    </row>
    <row r="25" spans="1:4" ht="15" x14ac:dyDescent="0.25">
      <c r="A25" s="5" t="s">
        <v>257</v>
      </c>
      <c r="B25" s="5" t="s">
        <v>264</v>
      </c>
      <c r="C25" s="5">
        <v>40123</v>
      </c>
      <c r="D25" s="27">
        <v>10.319333333333301</v>
      </c>
    </row>
    <row r="26" spans="1:4" ht="15" x14ac:dyDescent="0.25">
      <c r="A26" s="5" t="s">
        <v>257</v>
      </c>
      <c r="B26" s="5" t="s">
        <v>265</v>
      </c>
      <c r="C26" s="5">
        <v>40124</v>
      </c>
      <c r="D26" s="27">
        <v>11.222</v>
      </c>
    </row>
    <row r="27" spans="1:4" ht="15" x14ac:dyDescent="0.25">
      <c r="A27" s="5" t="s">
        <v>257</v>
      </c>
      <c r="B27" s="5" t="s">
        <v>266</v>
      </c>
      <c r="C27" s="5">
        <v>40125</v>
      </c>
      <c r="D27" s="27">
        <v>12.1246666666667</v>
      </c>
    </row>
    <row r="28" spans="1:4" ht="15" x14ac:dyDescent="0.25">
      <c r="A28" s="5" t="s">
        <v>257</v>
      </c>
      <c r="B28" s="5" t="s">
        <v>267</v>
      </c>
      <c r="C28" s="5">
        <v>40126</v>
      </c>
      <c r="D28" s="27">
        <v>213.02733333333299</v>
      </c>
    </row>
    <row r="29" spans="1:4" ht="15" x14ac:dyDescent="0.25">
      <c r="A29" s="5" t="s">
        <v>257</v>
      </c>
      <c r="B29" s="5" t="s">
        <v>268</v>
      </c>
      <c r="C29" s="5">
        <v>40127</v>
      </c>
      <c r="D29" s="27">
        <v>13.93</v>
      </c>
    </row>
    <row r="30" spans="1:4" ht="15" x14ac:dyDescent="0.25">
      <c r="A30" s="5" t="s">
        <v>257</v>
      </c>
      <c r="B30" s="5" t="s">
        <v>269</v>
      </c>
      <c r="C30" s="5">
        <v>40128</v>
      </c>
      <c r="D30" s="27">
        <v>14.8326666666668</v>
      </c>
    </row>
    <row r="31" spans="1:4" ht="15" x14ac:dyDescent="0.25">
      <c r="A31" s="5" t="s">
        <v>257</v>
      </c>
      <c r="B31" s="5" t="s">
        <v>270</v>
      </c>
      <c r="C31" s="5">
        <v>40129</v>
      </c>
      <c r="D31" s="27">
        <v>315.73533333333302</v>
      </c>
    </row>
    <row r="32" spans="1:4" ht="15" x14ac:dyDescent="0.25">
      <c r="A32" s="5" t="s">
        <v>257</v>
      </c>
      <c r="B32" s="5" t="s">
        <v>271</v>
      </c>
      <c r="C32" s="5">
        <v>40130</v>
      </c>
      <c r="D32" s="27">
        <v>16.638000000000201</v>
      </c>
    </row>
    <row r="33" spans="1:4" ht="15" x14ac:dyDescent="0.25">
      <c r="A33" s="5" t="s">
        <v>257</v>
      </c>
      <c r="B33" s="5" t="s">
        <v>272</v>
      </c>
      <c r="C33" s="5">
        <v>40131</v>
      </c>
      <c r="D33" s="27">
        <v>17.540666666666901</v>
      </c>
    </row>
    <row r="34" spans="1:4" ht="15" x14ac:dyDescent="0.25">
      <c r="A34" s="5" t="s">
        <v>257</v>
      </c>
      <c r="B34" s="5" t="s">
        <v>273</v>
      </c>
      <c r="C34" s="5">
        <v>40132</v>
      </c>
      <c r="D34" s="27">
        <v>18.443333333333602</v>
      </c>
    </row>
    <row r="35" spans="1:4" ht="15" x14ac:dyDescent="0.25">
      <c r="A35" s="5" t="s">
        <v>257</v>
      </c>
      <c r="B35" s="5" t="s">
        <v>241</v>
      </c>
      <c r="C35" s="5">
        <v>40133</v>
      </c>
      <c r="D35" s="27">
        <v>4.8</v>
      </c>
    </row>
    <row r="36" spans="1:4" ht="15" x14ac:dyDescent="0.25">
      <c r="A36" s="5" t="s">
        <v>257</v>
      </c>
      <c r="B36" s="5" t="s">
        <v>274</v>
      </c>
      <c r="C36" s="5">
        <v>40134</v>
      </c>
      <c r="D36" s="27">
        <v>20.248666666666999</v>
      </c>
    </row>
    <row r="37" spans="1:4" ht="15" x14ac:dyDescent="0.25">
      <c r="A37" s="5" t="s">
        <v>257</v>
      </c>
      <c r="B37" s="5" t="s">
        <v>275</v>
      </c>
      <c r="C37" s="5">
        <v>40135</v>
      </c>
      <c r="D37" s="27">
        <v>21.151333333333699</v>
      </c>
    </row>
    <row r="38" spans="1:4" ht="15" x14ac:dyDescent="0.25">
      <c r="A38" s="5" t="s">
        <v>257</v>
      </c>
      <c r="B38" s="5" t="s">
        <v>276</v>
      </c>
      <c r="C38" s="5">
        <v>40136</v>
      </c>
      <c r="D38" s="27">
        <v>14.8326666666668</v>
      </c>
    </row>
    <row r="39" spans="1:4" ht="15" x14ac:dyDescent="0.25">
      <c r="A39" s="5" t="s">
        <v>257</v>
      </c>
      <c r="B39" s="5" t="s">
        <v>277</v>
      </c>
      <c r="C39" s="5">
        <v>40137</v>
      </c>
      <c r="D39" s="27">
        <v>15.7353333333335</v>
      </c>
    </row>
    <row r="40" spans="1:4" ht="15" x14ac:dyDescent="0.25">
      <c r="A40" s="5" t="s">
        <v>257</v>
      </c>
      <c r="B40" s="5" t="s">
        <v>278</v>
      </c>
      <c r="C40" s="5">
        <v>40138</v>
      </c>
      <c r="D40" s="27">
        <v>16.638000000000201</v>
      </c>
    </row>
    <row r="41" spans="1:4" ht="15" x14ac:dyDescent="0.25">
      <c r="A41" s="5" t="s">
        <v>257</v>
      </c>
      <c r="B41" s="5" t="s">
        <v>279</v>
      </c>
      <c r="C41" s="5">
        <v>40139</v>
      </c>
      <c r="D41" s="27">
        <v>17.540666666666901</v>
      </c>
    </row>
    <row r="42" spans="1:4" ht="15" x14ac:dyDescent="0.25">
      <c r="A42" s="5" t="s">
        <v>280</v>
      </c>
      <c r="B42" s="5" t="s">
        <v>281</v>
      </c>
      <c r="C42" s="5">
        <v>40140</v>
      </c>
      <c r="D42" s="27">
        <v>18.443333333333602</v>
      </c>
    </row>
    <row r="43" spans="1:4" ht="15" x14ac:dyDescent="0.25">
      <c r="A43" s="5" t="s">
        <v>280</v>
      </c>
      <c r="B43" s="5" t="s">
        <v>282</v>
      </c>
      <c r="C43" s="5">
        <v>40141</v>
      </c>
      <c r="D43" s="27">
        <v>26.567333333333899</v>
      </c>
    </row>
    <row r="44" spans="1:4" ht="15" x14ac:dyDescent="0.25">
      <c r="A44" s="5" t="s">
        <v>280</v>
      </c>
      <c r="B44" s="5" t="s">
        <v>248</v>
      </c>
      <c r="C44" s="5">
        <v>40142</v>
      </c>
      <c r="D44" s="27">
        <v>7.2</v>
      </c>
    </row>
    <row r="45" spans="1:4" ht="15" x14ac:dyDescent="0.25">
      <c r="A45" s="5" t="s">
        <v>280</v>
      </c>
      <c r="B45" s="5" t="s">
        <v>283</v>
      </c>
      <c r="C45" s="5">
        <v>40143</v>
      </c>
      <c r="D45" s="27">
        <v>28.3726666666673</v>
      </c>
    </row>
    <row r="46" spans="1:4" ht="15" x14ac:dyDescent="0.25">
      <c r="A46" s="5" t="s">
        <v>280</v>
      </c>
      <c r="B46" s="5" t="s">
        <v>284</v>
      </c>
      <c r="C46" s="5">
        <v>40144</v>
      </c>
      <c r="D46" s="27">
        <v>29.275333333334</v>
      </c>
    </row>
    <row r="47" spans="1:4" ht="15" x14ac:dyDescent="0.25">
      <c r="A47" s="5" t="s">
        <v>280</v>
      </c>
      <c r="B47" s="5" t="s">
        <v>285</v>
      </c>
      <c r="C47" s="5">
        <v>40145</v>
      </c>
      <c r="D47" s="27">
        <v>30.178000000000701</v>
      </c>
    </row>
    <row r="48" spans="1:4" ht="15" x14ac:dyDescent="0.25">
      <c r="A48" s="5" t="s">
        <v>280</v>
      </c>
      <c r="B48" s="5" t="s">
        <v>286</v>
      </c>
      <c r="C48" s="5">
        <v>40146</v>
      </c>
      <c r="D48" s="27">
        <v>14.8326666666668</v>
      </c>
    </row>
    <row r="49" spans="1:13" ht="15" x14ac:dyDescent="0.25">
      <c r="A49" s="5" t="s">
        <v>280</v>
      </c>
      <c r="B49" s="5" t="s">
        <v>287</v>
      </c>
      <c r="C49" s="5">
        <v>40147</v>
      </c>
      <c r="D49" s="27">
        <v>15.7353333333335</v>
      </c>
    </row>
    <row r="50" spans="1:13" ht="15" x14ac:dyDescent="0.25">
      <c r="A50" s="5" t="s">
        <v>280</v>
      </c>
      <c r="B50" s="5" t="s">
        <v>288</v>
      </c>
      <c r="C50" s="5">
        <v>40148</v>
      </c>
      <c r="D50" s="27">
        <v>16.638000000000201</v>
      </c>
    </row>
    <row r="51" spans="1:13" ht="15" x14ac:dyDescent="0.25">
      <c r="A51" s="5" t="s">
        <v>280</v>
      </c>
      <c r="B51" s="5" t="s">
        <v>289</v>
      </c>
      <c r="C51" s="5">
        <v>40149</v>
      </c>
      <c r="D51" s="27">
        <v>17.540666666666901</v>
      </c>
    </row>
    <row r="52" spans="1:13" ht="15" x14ac:dyDescent="0.25">
      <c r="A52" s="5" t="s">
        <v>280</v>
      </c>
      <c r="B52" s="5" t="s">
        <v>290</v>
      </c>
      <c r="C52" s="5">
        <v>40150</v>
      </c>
      <c r="D52" s="27">
        <v>18.443333333333602</v>
      </c>
    </row>
    <row r="53" spans="1:13" ht="15" x14ac:dyDescent="0.25">
      <c r="A53" s="5" t="s">
        <v>280</v>
      </c>
      <c r="B53" s="5" t="s">
        <v>291</v>
      </c>
      <c r="C53" s="5">
        <v>40151</v>
      </c>
      <c r="D53" s="27">
        <v>16.638000000000201</v>
      </c>
    </row>
    <row r="54" spans="1:13" ht="15" x14ac:dyDescent="0.25">
      <c r="A54" s="5" t="s">
        <v>280</v>
      </c>
      <c r="B54" s="5" t="s">
        <v>292</v>
      </c>
      <c r="C54" s="5">
        <v>40152</v>
      </c>
      <c r="D54" s="27">
        <v>17.540666666666901</v>
      </c>
    </row>
    <row r="55" spans="1:13" ht="15" x14ac:dyDescent="0.25">
      <c r="A55" s="5" t="s">
        <v>280</v>
      </c>
      <c r="B55" s="5" t="s">
        <v>293</v>
      </c>
      <c r="C55" s="5">
        <v>40153</v>
      </c>
      <c r="D55" s="27">
        <v>0.66</v>
      </c>
    </row>
    <row r="56" spans="1:13" ht="15" x14ac:dyDescent="0.25">
      <c r="A56" s="5" t="s">
        <v>294</v>
      </c>
      <c r="B56" s="5" t="s">
        <v>295</v>
      </c>
      <c r="C56" s="5">
        <v>40154</v>
      </c>
      <c r="D56" s="27">
        <v>0.77</v>
      </c>
      <c r="L56" s="21"/>
    </row>
    <row r="57" spans="1:13" ht="15" x14ac:dyDescent="0.25">
      <c r="A57" s="5" t="s">
        <v>294</v>
      </c>
      <c r="B57" s="5" t="s">
        <v>296</v>
      </c>
      <c r="C57" s="5">
        <v>40155</v>
      </c>
      <c r="D57" s="27">
        <v>6.89</v>
      </c>
      <c r="M57" s="21"/>
    </row>
    <row r="58" spans="1:13" ht="15" x14ac:dyDescent="0.25">
      <c r="A58" s="5" t="s">
        <v>294</v>
      </c>
      <c r="B58" s="5" t="s">
        <v>297</v>
      </c>
      <c r="C58" s="5">
        <v>40156</v>
      </c>
      <c r="D58" s="27">
        <v>0.3</v>
      </c>
    </row>
    <row r="59" spans="1:13" ht="15" x14ac:dyDescent="0.25">
      <c r="A59" s="5" t="s">
        <v>294</v>
      </c>
      <c r="B59" s="5" t="s">
        <v>246</v>
      </c>
      <c r="C59" s="5">
        <v>40157</v>
      </c>
      <c r="D59" s="27">
        <v>34.549999999999997</v>
      </c>
    </row>
    <row r="60" spans="1:13" ht="15" x14ac:dyDescent="0.25">
      <c r="A60" s="5" t="s">
        <v>294</v>
      </c>
      <c r="B60" s="5" t="s">
        <v>281</v>
      </c>
      <c r="C60" s="5">
        <v>40158</v>
      </c>
      <c r="D60" s="27">
        <v>38.06</v>
      </c>
    </row>
    <row r="61" spans="1:13" ht="15" x14ac:dyDescent="0.25">
      <c r="A61" s="5" t="s">
        <v>294</v>
      </c>
      <c r="B61" s="5" t="s">
        <v>298</v>
      </c>
      <c r="C61" s="5">
        <v>40159</v>
      </c>
      <c r="D61" s="27">
        <v>14.8326666666668</v>
      </c>
    </row>
    <row r="62" spans="1:13" ht="15" x14ac:dyDescent="0.25">
      <c r="A62" s="5" t="s">
        <v>294</v>
      </c>
      <c r="B62" s="5" t="s">
        <v>286</v>
      </c>
      <c r="C62" s="5">
        <v>40160</v>
      </c>
      <c r="D62" s="27">
        <v>15.7353333333335</v>
      </c>
    </row>
    <row r="63" spans="1:13" ht="15" x14ac:dyDescent="0.25">
      <c r="A63" s="5" t="s">
        <v>294</v>
      </c>
      <c r="B63" s="5" t="s">
        <v>299</v>
      </c>
      <c r="C63" s="5">
        <v>40161</v>
      </c>
      <c r="D63" s="27">
        <v>16.638000000000201</v>
      </c>
    </row>
    <row r="64" spans="1:13" ht="15" x14ac:dyDescent="0.25">
      <c r="A64" s="5" t="s">
        <v>294</v>
      </c>
      <c r="B64" s="5" t="s">
        <v>300</v>
      </c>
      <c r="C64" s="5">
        <v>40162</v>
      </c>
      <c r="D64" s="27">
        <v>17.540666666666901</v>
      </c>
    </row>
    <row r="65" spans="1:4" ht="15" x14ac:dyDescent="0.25">
      <c r="A65" s="5" t="s">
        <v>294</v>
      </c>
      <c r="B65" s="5" t="s">
        <v>301</v>
      </c>
      <c r="C65" s="5">
        <v>40163</v>
      </c>
      <c r="D65" s="27">
        <v>0.66</v>
      </c>
    </row>
    <row r="66" spans="1:4" ht="15" x14ac:dyDescent="0.25">
      <c r="A66" s="5" t="s">
        <v>294</v>
      </c>
      <c r="B66" s="5" t="s">
        <v>302</v>
      </c>
      <c r="C66" s="5">
        <v>40164</v>
      </c>
      <c r="D66" s="27">
        <v>18.443333333333602</v>
      </c>
    </row>
    <row r="67" spans="1:4" ht="15" x14ac:dyDescent="0.25">
      <c r="A67" s="5" t="s">
        <v>294</v>
      </c>
      <c r="B67" s="5" t="s">
        <v>303</v>
      </c>
      <c r="C67" s="5">
        <v>40165</v>
      </c>
      <c r="D67" s="27">
        <v>16.638000000000201</v>
      </c>
    </row>
    <row r="68" spans="1:4" ht="15" x14ac:dyDescent="0.25">
      <c r="A68" s="5" t="s">
        <v>294</v>
      </c>
      <c r="B68" s="5" t="s">
        <v>304</v>
      </c>
      <c r="C68" s="5">
        <v>40166</v>
      </c>
      <c r="D68" s="27">
        <v>17.540666666666901</v>
      </c>
    </row>
    <row r="69" spans="1:4" ht="15" x14ac:dyDescent="0.25">
      <c r="A69" s="5" t="s">
        <v>294</v>
      </c>
      <c r="B69" s="5" t="s">
        <v>305</v>
      </c>
      <c r="C69" s="5">
        <v>40167</v>
      </c>
      <c r="D69" s="27">
        <v>0.66</v>
      </c>
    </row>
    <row r="70" spans="1:4" ht="15" x14ac:dyDescent="0.25">
      <c r="A70" s="5" t="s">
        <v>294</v>
      </c>
      <c r="B70" s="5" t="s">
        <v>306</v>
      </c>
      <c r="C70" s="5">
        <v>40168</v>
      </c>
      <c r="D70" s="27">
        <v>0.77</v>
      </c>
    </row>
    <row r="71" spans="1:4" ht="15" x14ac:dyDescent="0.25">
      <c r="A71" s="5" t="s">
        <v>307</v>
      </c>
      <c r="B71" s="5" t="s">
        <v>308</v>
      </c>
      <c r="C71" s="5">
        <v>40169</v>
      </c>
      <c r="D71" s="27">
        <v>10</v>
      </c>
    </row>
    <row r="72" spans="1:4" ht="15" x14ac:dyDescent="0.25">
      <c r="A72" s="5" t="s">
        <v>307</v>
      </c>
      <c r="B72" s="5" t="s">
        <v>309</v>
      </c>
      <c r="C72" s="5">
        <v>40170</v>
      </c>
      <c r="D72" s="27">
        <v>38.06</v>
      </c>
    </row>
    <row r="73" spans="1:4" ht="15" x14ac:dyDescent="0.25">
      <c r="A73" s="5" t="s">
        <v>307</v>
      </c>
      <c r="B73" s="5" t="s">
        <v>259</v>
      </c>
      <c r="C73" s="5">
        <v>40171</v>
      </c>
      <c r="D73" s="27">
        <v>14.8326666666668</v>
      </c>
    </row>
    <row r="74" spans="1:4" ht="15" x14ac:dyDescent="0.25">
      <c r="A74" s="5" t="s">
        <v>307</v>
      </c>
      <c r="B74" s="5" t="s">
        <v>310</v>
      </c>
      <c r="C74" s="5">
        <v>40172</v>
      </c>
      <c r="D74" s="27">
        <v>15.7353333333335</v>
      </c>
    </row>
    <row r="75" spans="1:4" ht="15" x14ac:dyDescent="0.25">
      <c r="A75" s="5" t="s">
        <v>307</v>
      </c>
      <c r="B75" s="5" t="s">
        <v>241</v>
      </c>
      <c r="C75" s="5">
        <v>40173</v>
      </c>
      <c r="D75" s="27">
        <v>16.638000000000201</v>
      </c>
    </row>
    <row r="76" spans="1:4" ht="15" x14ac:dyDescent="0.25">
      <c r="A76" s="5" t="s">
        <v>307</v>
      </c>
      <c r="B76" s="5" t="s">
        <v>311</v>
      </c>
      <c r="C76" s="5">
        <v>40174</v>
      </c>
      <c r="D76" s="27">
        <v>17.540666666666901</v>
      </c>
    </row>
    <row r="77" spans="1:4" ht="15" x14ac:dyDescent="0.25">
      <c r="A77" s="5" t="s">
        <v>307</v>
      </c>
      <c r="B77" s="5" t="s">
        <v>312</v>
      </c>
      <c r="C77" s="5">
        <v>40175</v>
      </c>
      <c r="D77" s="27">
        <v>0.66</v>
      </c>
    </row>
    <row r="78" spans="1:4" ht="15" x14ac:dyDescent="0.25">
      <c r="A78" s="5" t="s">
        <v>307</v>
      </c>
      <c r="B78" s="5" t="s">
        <v>313</v>
      </c>
      <c r="C78" s="5">
        <v>40176</v>
      </c>
      <c r="D78" s="27">
        <v>18.443333333333602</v>
      </c>
    </row>
    <row r="79" spans="1:4" ht="15" x14ac:dyDescent="0.25">
      <c r="A79" s="5" t="s">
        <v>307</v>
      </c>
      <c r="B79" s="5" t="s">
        <v>314</v>
      </c>
      <c r="C79" s="5">
        <v>40177</v>
      </c>
      <c r="D79" s="27">
        <v>16.638000000000201</v>
      </c>
    </row>
    <row r="80" spans="1:4" ht="15" x14ac:dyDescent="0.25">
      <c r="A80" s="5" t="s">
        <v>307</v>
      </c>
      <c r="B80" s="5" t="s">
        <v>315</v>
      </c>
      <c r="C80" s="5">
        <v>40178</v>
      </c>
      <c r="D80" s="27">
        <v>17.540666666666901</v>
      </c>
    </row>
    <row r="81" spans="1:4" ht="15" x14ac:dyDescent="0.25">
      <c r="A81" s="5" t="s">
        <v>307</v>
      </c>
      <c r="B81" s="5" t="s">
        <v>316</v>
      </c>
      <c r="C81" s="5">
        <v>40179</v>
      </c>
      <c r="D81" s="27">
        <v>0.66</v>
      </c>
    </row>
    <row r="82" spans="1:4" ht="15" x14ac:dyDescent="0.25">
      <c r="A82" s="5" t="s">
        <v>307</v>
      </c>
      <c r="B82" s="5" t="s">
        <v>317</v>
      </c>
      <c r="C82" s="5">
        <v>40180</v>
      </c>
      <c r="D82" s="27">
        <v>4.85502222222238</v>
      </c>
    </row>
    <row r="83" spans="1:4" ht="15" x14ac:dyDescent="0.25">
      <c r="A83" s="5" t="s">
        <v>307</v>
      </c>
      <c r="B83" s="5" t="s">
        <v>318</v>
      </c>
      <c r="C83" s="5">
        <v>40181</v>
      </c>
      <c r="D83" s="27">
        <v>2.8877777777779898</v>
      </c>
    </row>
    <row r="84" spans="1:4" ht="15" x14ac:dyDescent="0.25">
      <c r="A84" s="5" t="s">
        <v>307</v>
      </c>
      <c r="B84" s="5" t="s">
        <v>319</v>
      </c>
      <c r="C84" s="5">
        <v>40182</v>
      </c>
      <c r="D84" s="27">
        <v>11.1494666666668</v>
      </c>
    </row>
    <row r="85" spans="1:4" ht="15" x14ac:dyDescent="0.25">
      <c r="A85" s="5" t="s">
        <v>307</v>
      </c>
      <c r="B85" s="5" t="s">
        <v>320</v>
      </c>
      <c r="C85" s="5">
        <v>40183</v>
      </c>
      <c r="D85" s="27">
        <v>11.0592000000001</v>
      </c>
    </row>
    <row r="86" spans="1:4" ht="15" x14ac:dyDescent="0.25">
      <c r="A86" s="5" t="s">
        <v>321</v>
      </c>
      <c r="B86" s="5" t="s">
        <v>322</v>
      </c>
      <c r="C86" s="5">
        <v>40184</v>
      </c>
      <c r="D86" s="27">
        <v>0.66</v>
      </c>
    </row>
    <row r="87" spans="1:4" ht="15" x14ac:dyDescent="0.25">
      <c r="A87" s="5" t="s">
        <v>321</v>
      </c>
      <c r="B87" s="5" t="s">
        <v>323</v>
      </c>
      <c r="C87" s="5">
        <v>40185</v>
      </c>
      <c r="D87" s="27">
        <v>18.443333333333602</v>
      </c>
    </row>
    <row r="88" spans="1:4" ht="15" x14ac:dyDescent="0.25">
      <c r="A88" s="5" t="s">
        <v>321</v>
      </c>
      <c r="B88" s="5" t="s">
        <v>324</v>
      </c>
      <c r="C88" s="5">
        <v>40186</v>
      </c>
      <c r="D88" s="27">
        <v>16.638000000000201</v>
      </c>
    </row>
    <row r="89" spans="1:4" ht="15" x14ac:dyDescent="0.25">
      <c r="A89" s="5" t="s">
        <v>321</v>
      </c>
      <c r="B89" s="5" t="s">
        <v>298</v>
      </c>
      <c r="C89" s="5">
        <v>40187</v>
      </c>
      <c r="D89" s="27">
        <v>17.540666666666901</v>
      </c>
    </row>
    <row r="90" spans="1:4" ht="15" x14ac:dyDescent="0.25">
      <c r="A90" s="5" t="s">
        <v>321</v>
      </c>
      <c r="B90" s="5" t="s">
        <v>325</v>
      </c>
      <c r="C90" s="5">
        <v>40188</v>
      </c>
      <c r="D90" s="27">
        <v>66.78</v>
      </c>
    </row>
    <row r="91" spans="1:4" ht="15" x14ac:dyDescent="0.25">
      <c r="A91" s="5" t="s">
        <v>321</v>
      </c>
      <c r="B91" s="5" t="s">
        <v>326</v>
      </c>
      <c r="C91" s="5">
        <v>40189</v>
      </c>
      <c r="D91" s="27">
        <v>4.8</v>
      </c>
    </row>
    <row r="92" spans="1:4" ht="15" x14ac:dyDescent="0.25">
      <c r="A92" s="5" t="s">
        <v>321</v>
      </c>
      <c r="B92" s="5" t="s">
        <v>327</v>
      </c>
      <c r="C92" s="5">
        <v>40190</v>
      </c>
      <c r="D92" s="27">
        <v>63.145466666667502</v>
      </c>
    </row>
    <row r="93" spans="1:4" ht="15" x14ac:dyDescent="0.25">
      <c r="A93" s="5" t="s">
        <v>321</v>
      </c>
      <c r="B93" s="5" t="s">
        <v>328</v>
      </c>
      <c r="C93" s="5">
        <v>40191</v>
      </c>
      <c r="D93" s="27">
        <v>57.900733333334102</v>
      </c>
    </row>
    <row r="94" spans="1:4" ht="15" x14ac:dyDescent="0.25">
      <c r="A94" s="5" t="s">
        <v>321</v>
      </c>
      <c r="B94" s="5" t="s">
        <v>248</v>
      </c>
      <c r="C94" s="5">
        <v>40192</v>
      </c>
      <c r="D94" s="27">
        <v>52.656000000000702</v>
      </c>
    </row>
    <row r="95" spans="1:4" ht="15" x14ac:dyDescent="0.25">
      <c r="A95" s="5" t="s">
        <v>321</v>
      </c>
      <c r="B95" s="5" t="s">
        <v>329</v>
      </c>
      <c r="C95" s="5">
        <v>40193</v>
      </c>
      <c r="D95" s="27">
        <v>47.411266666667302</v>
      </c>
    </row>
    <row r="96" spans="1:4" ht="15" x14ac:dyDescent="0.25">
      <c r="A96" s="5" t="s">
        <v>321</v>
      </c>
      <c r="B96" s="5" t="s">
        <v>330</v>
      </c>
      <c r="C96" s="5">
        <v>40194</v>
      </c>
      <c r="D96" s="27">
        <v>42.166533333333902</v>
      </c>
    </row>
    <row r="97" spans="1:4" ht="15" x14ac:dyDescent="0.25">
      <c r="A97" s="5" t="s">
        <v>321</v>
      </c>
      <c r="B97" s="5" t="s">
        <v>331</v>
      </c>
      <c r="C97" s="5">
        <v>40195</v>
      </c>
      <c r="D97" s="27">
        <v>36.921800000000502</v>
      </c>
    </row>
    <row r="98" spans="1:4" ht="15" x14ac:dyDescent="0.25">
      <c r="A98" s="5" t="s">
        <v>321</v>
      </c>
      <c r="B98" s="5" t="s">
        <v>259</v>
      </c>
      <c r="C98" s="5">
        <v>40196</v>
      </c>
      <c r="D98" s="27">
        <v>31.677066666667098</v>
      </c>
    </row>
    <row r="99" spans="1:4" ht="15" x14ac:dyDescent="0.25">
      <c r="A99" s="5" t="s">
        <v>321</v>
      </c>
      <c r="B99" s="5" t="s">
        <v>332</v>
      </c>
      <c r="C99" s="5">
        <v>40197</v>
      </c>
      <c r="D99" s="27">
        <v>26.432333333333698</v>
      </c>
    </row>
    <row r="100" spans="1:4" ht="15" x14ac:dyDescent="0.25">
      <c r="A100" s="5" t="s">
        <v>321</v>
      </c>
      <c r="B100" s="5" t="s">
        <v>333</v>
      </c>
      <c r="C100" s="5">
        <v>40198</v>
      </c>
      <c r="D100" s="27">
        <v>18.443333333333602</v>
      </c>
    </row>
    <row r="101" spans="1:4" ht="15" x14ac:dyDescent="0.25">
      <c r="A101" s="5" t="s">
        <v>334</v>
      </c>
      <c r="B101" s="5" t="s">
        <v>329</v>
      </c>
      <c r="C101" s="5">
        <v>40199</v>
      </c>
      <c r="D101" s="27">
        <v>16.638000000000201</v>
      </c>
    </row>
    <row r="102" spans="1:4" ht="15" x14ac:dyDescent="0.25">
      <c r="A102" s="5" t="s">
        <v>334</v>
      </c>
      <c r="B102" s="5" t="s">
        <v>335</v>
      </c>
      <c r="C102" s="5">
        <v>40200</v>
      </c>
      <c r="D102" s="27">
        <v>17.540666666666901</v>
      </c>
    </row>
    <row r="103" spans="1:4" ht="15" x14ac:dyDescent="0.25">
      <c r="A103" s="5" t="s">
        <v>334</v>
      </c>
      <c r="B103" s="5" t="s">
        <v>336</v>
      </c>
      <c r="C103" s="5">
        <v>40201</v>
      </c>
      <c r="D103" s="27">
        <v>4.8</v>
      </c>
    </row>
    <row r="104" spans="1:4" ht="15" x14ac:dyDescent="0.25">
      <c r="A104" s="5" t="s">
        <v>334</v>
      </c>
      <c r="B104" s="5" t="s">
        <v>337</v>
      </c>
      <c r="C104" s="5">
        <v>40202</v>
      </c>
      <c r="D104" s="27">
        <v>4.8</v>
      </c>
    </row>
    <row r="105" spans="1:4" ht="15" x14ac:dyDescent="0.25">
      <c r="A105" s="5" t="s">
        <v>334</v>
      </c>
      <c r="B105" s="5" t="s">
        <v>338</v>
      </c>
      <c r="C105" s="5">
        <v>40203</v>
      </c>
      <c r="D105" s="27">
        <v>16.638000000000201</v>
      </c>
    </row>
    <row r="106" spans="1:4" ht="15" x14ac:dyDescent="0.25">
      <c r="A106" s="5" t="s">
        <v>334</v>
      </c>
      <c r="B106" s="5" t="s">
        <v>339</v>
      </c>
      <c r="C106" s="5">
        <v>40204</v>
      </c>
      <c r="D106" s="27">
        <v>17.540666666666901</v>
      </c>
    </row>
    <row r="107" spans="1:4" ht="15" x14ac:dyDescent="0.25">
      <c r="A107" s="5" t="s">
        <v>334</v>
      </c>
      <c r="B107" s="5" t="s">
        <v>340</v>
      </c>
      <c r="C107" s="5">
        <v>40205</v>
      </c>
      <c r="D107" s="27">
        <v>0.66</v>
      </c>
    </row>
    <row r="108" spans="1:4" ht="15" x14ac:dyDescent="0.25">
      <c r="A108" s="5" t="s">
        <v>334</v>
      </c>
      <c r="B108" s="5" t="s">
        <v>259</v>
      </c>
      <c r="C108" s="5">
        <v>40206</v>
      </c>
      <c r="D108" s="27">
        <v>68.390200000000902</v>
      </c>
    </row>
    <row r="109" spans="1:4" ht="15" x14ac:dyDescent="0.25">
      <c r="A109" s="5" t="s">
        <v>334</v>
      </c>
      <c r="B109" s="5" t="s">
        <v>322</v>
      </c>
      <c r="C109" s="5">
        <v>40207</v>
      </c>
      <c r="D109" s="27">
        <v>63.145466666667502</v>
      </c>
    </row>
    <row r="110" spans="1:4" ht="15" x14ac:dyDescent="0.25">
      <c r="A110" s="5" t="s">
        <v>334</v>
      </c>
      <c r="B110" s="5" t="s">
        <v>341</v>
      </c>
      <c r="C110" s="5">
        <v>40208</v>
      </c>
      <c r="D110" s="27">
        <v>57.900733333334102</v>
      </c>
    </row>
    <row r="111" spans="1:4" ht="15" x14ac:dyDescent="0.25">
      <c r="A111" s="5" t="s">
        <v>334</v>
      </c>
      <c r="B111" s="5" t="s">
        <v>342</v>
      </c>
      <c r="C111" s="5">
        <v>40209</v>
      </c>
      <c r="D111" s="27">
        <v>52.656000000000702</v>
      </c>
    </row>
    <row r="112" spans="1:4" ht="15" x14ac:dyDescent="0.25">
      <c r="A112" s="5" t="s">
        <v>334</v>
      </c>
      <c r="B112" s="5" t="s">
        <v>343</v>
      </c>
      <c r="C112" s="5">
        <v>40210</v>
      </c>
      <c r="D112" s="27">
        <v>47.411266666667302</v>
      </c>
    </row>
    <row r="113" spans="1:4" ht="15" x14ac:dyDescent="0.25">
      <c r="A113" s="5" t="s">
        <v>334</v>
      </c>
      <c r="B113" s="5" t="s">
        <v>344</v>
      </c>
      <c r="C113" s="5">
        <v>40211</v>
      </c>
      <c r="D113" s="27">
        <v>42.166533333333902</v>
      </c>
    </row>
  </sheetData>
  <pageMargins left="0.75" right="0.75" top="1" bottom="1" header="0.5" footer="0.5"/>
  <pageSetup paperSize="9" orientation="portrait" horizontalDpi="300" verticalDpi="300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676D0-9327-4FC1-8FCE-668952CD0D59}">
  <sheetPr codeName="Sheet13"/>
  <dimension ref="A1"/>
  <sheetViews>
    <sheetView showGridLines="0" workbookViewId="0">
      <selection activeCell="F12" sqref="F12"/>
    </sheetView>
  </sheetViews>
  <sheetFormatPr defaultRowHeight="15" x14ac:dyDescent="0.25"/>
  <sheetData/>
  <pageMargins left="0.7" right="0.7" top="0.75" bottom="0.75" header="0.3" footer="0.3"/>
  <pageSetup paperSize="9" orientation="portrait" r:id="rId1"/>
  <headerFooter differentOddEven="1" differentFirst="1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FB69C-507C-4CB2-9697-5F3160D645CD}">
  <sheetPr codeName="Sheet14"/>
  <dimension ref="A1:K113"/>
  <sheetViews>
    <sheetView workbookViewId="0">
      <selection activeCell="K19" sqref="K19"/>
    </sheetView>
  </sheetViews>
  <sheetFormatPr defaultRowHeight="12.75" x14ac:dyDescent="0.2"/>
  <cols>
    <col min="1" max="1" width="11.42578125" style="5" bestFit="1" customWidth="1"/>
    <col min="2" max="2" width="21.5703125" style="5" bestFit="1" customWidth="1"/>
    <col min="3" max="3" width="10.42578125" style="5" bestFit="1" customWidth="1"/>
    <col min="4" max="4" width="9.5703125" style="5" bestFit="1" customWidth="1"/>
    <col min="5" max="16384" width="9.140625" style="5"/>
  </cols>
  <sheetData>
    <row r="1" spans="1:4" x14ac:dyDescent="0.2">
      <c r="A1" s="21" t="s">
        <v>235</v>
      </c>
      <c r="B1" s="21" t="s">
        <v>382</v>
      </c>
      <c r="C1" s="21" t="s">
        <v>237</v>
      </c>
      <c r="D1" s="21" t="s">
        <v>238</v>
      </c>
    </row>
    <row r="2" spans="1:4" ht="15" x14ac:dyDescent="0.25">
      <c r="A2" s="5" t="s">
        <v>239</v>
      </c>
      <c r="B2" s="5" t="s">
        <v>240</v>
      </c>
      <c r="C2" s="5">
        <v>40100</v>
      </c>
      <c r="D2" s="22">
        <v>12.55</v>
      </c>
    </row>
    <row r="3" spans="1:4" ht="15" x14ac:dyDescent="0.25">
      <c r="A3" s="5" t="s">
        <v>239</v>
      </c>
      <c r="B3" s="5" t="s">
        <v>241</v>
      </c>
      <c r="C3" s="5">
        <v>40101</v>
      </c>
      <c r="D3" s="22">
        <v>5</v>
      </c>
    </row>
    <row r="4" spans="1:4" ht="15" x14ac:dyDescent="0.25">
      <c r="A4" s="5" t="s">
        <v>239</v>
      </c>
      <c r="B4" s="5" t="s">
        <v>242</v>
      </c>
      <c r="C4" s="5">
        <v>40102</v>
      </c>
      <c r="D4" s="22">
        <v>0.3</v>
      </c>
    </row>
    <row r="5" spans="1:4" ht="15" x14ac:dyDescent="0.25">
      <c r="A5" s="5" t="s">
        <v>239</v>
      </c>
      <c r="B5" s="5" t="s">
        <v>243</v>
      </c>
      <c r="C5" s="5">
        <v>40103</v>
      </c>
      <c r="D5" s="22">
        <v>134.55000000000001</v>
      </c>
    </row>
    <row r="6" spans="1:4" ht="15" x14ac:dyDescent="0.25">
      <c r="A6" s="5" t="s">
        <v>239</v>
      </c>
      <c r="B6" s="5" t="s">
        <v>244</v>
      </c>
      <c r="C6" s="5">
        <v>40104</v>
      </c>
      <c r="D6" s="22">
        <v>38.06</v>
      </c>
    </row>
    <row r="7" spans="1:4" ht="15" x14ac:dyDescent="0.25">
      <c r="A7" s="5" t="s">
        <v>239</v>
      </c>
      <c r="B7" s="5" t="s">
        <v>245</v>
      </c>
      <c r="C7" s="5">
        <v>40105</v>
      </c>
      <c r="D7" s="22">
        <v>5.77</v>
      </c>
    </row>
    <row r="8" spans="1:4" ht="15" x14ac:dyDescent="0.25">
      <c r="A8" s="5" t="s">
        <v>239</v>
      </c>
      <c r="B8" s="5" t="s">
        <v>246</v>
      </c>
      <c r="C8" s="5">
        <v>40106</v>
      </c>
      <c r="D8" s="22">
        <v>0.5</v>
      </c>
    </row>
    <row r="9" spans="1:4" ht="15" x14ac:dyDescent="0.25">
      <c r="A9" s="5" t="s">
        <v>239</v>
      </c>
      <c r="B9" s="5" t="s">
        <v>247</v>
      </c>
      <c r="C9" s="5">
        <v>40107</v>
      </c>
      <c r="D9" s="22">
        <v>46.77</v>
      </c>
    </row>
    <row r="10" spans="1:4" ht="15" x14ac:dyDescent="0.25">
      <c r="A10" s="5" t="s">
        <v>239</v>
      </c>
      <c r="B10" s="5" t="s">
        <v>248</v>
      </c>
      <c r="C10" s="5">
        <v>40108</v>
      </c>
      <c r="D10" s="22">
        <v>0.1</v>
      </c>
    </row>
    <row r="11" spans="1:4" ht="15" x14ac:dyDescent="0.25">
      <c r="A11" s="5" t="s">
        <v>239</v>
      </c>
      <c r="B11" s="5" t="s">
        <v>249</v>
      </c>
      <c r="C11" s="5">
        <v>40109</v>
      </c>
      <c r="D11" s="22">
        <v>4.8</v>
      </c>
    </row>
    <row r="12" spans="1:4" ht="15" x14ac:dyDescent="0.25">
      <c r="A12" s="5" t="s">
        <v>239</v>
      </c>
      <c r="B12" s="5" t="s">
        <v>250</v>
      </c>
      <c r="C12" s="5">
        <v>40110</v>
      </c>
      <c r="D12" s="22">
        <v>0.77</v>
      </c>
    </row>
    <row r="13" spans="1:4" ht="15" x14ac:dyDescent="0.25">
      <c r="A13" s="5" t="s">
        <v>239</v>
      </c>
      <c r="B13" s="5" t="s">
        <v>251</v>
      </c>
      <c r="C13" s="5">
        <v>40111</v>
      </c>
      <c r="D13" s="22">
        <v>0.99</v>
      </c>
    </row>
    <row r="14" spans="1:4" ht="15" x14ac:dyDescent="0.25">
      <c r="A14" s="5" t="s">
        <v>239</v>
      </c>
      <c r="B14" s="5" t="s">
        <v>252</v>
      </c>
      <c r="C14" s="5">
        <v>40112</v>
      </c>
      <c r="D14" s="22">
        <v>23.45</v>
      </c>
    </row>
    <row r="15" spans="1:4" ht="15" x14ac:dyDescent="0.25">
      <c r="A15" s="5" t="s">
        <v>239</v>
      </c>
      <c r="B15" s="5" t="s">
        <v>253</v>
      </c>
      <c r="C15" s="5">
        <v>40113</v>
      </c>
      <c r="D15" s="22">
        <v>0.34</v>
      </c>
    </row>
    <row r="16" spans="1:4" ht="15" x14ac:dyDescent="0.25">
      <c r="A16" s="5" t="s">
        <v>239</v>
      </c>
      <c r="B16" s="5" t="s">
        <v>254</v>
      </c>
      <c r="C16" s="5">
        <v>40114</v>
      </c>
      <c r="D16" s="22">
        <v>5.44</v>
      </c>
    </row>
    <row r="17" spans="1:11" ht="15" x14ac:dyDescent="0.25">
      <c r="A17" s="5" t="s">
        <v>239</v>
      </c>
      <c r="B17" s="5" t="s">
        <v>255</v>
      </c>
      <c r="C17" s="5">
        <v>40115</v>
      </c>
      <c r="D17" s="22">
        <v>3.26</v>
      </c>
    </row>
    <row r="18" spans="1:11" ht="15" x14ac:dyDescent="0.25">
      <c r="A18" s="5" t="s">
        <v>239</v>
      </c>
      <c r="B18" s="5" t="s">
        <v>256</v>
      </c>
      <c r="C18" s="5">
        <v>40116</v>
      </c>
      <c r="D18" s="22">
        <v>0.44</v>
      </c>
    </row>
    <row r="19" spans="1:11" ht="15" x14ac:dyDescent="0.25">
      <c r="A19" s="5" t="s">
        <v>257</v>
      </c>
      <c r="B19" s="5" t="s">
        <v>258</v>
      </c>
      <c r="C19" s="5">
        <v>40117</v>
      </c>
      <c r="D19" s="22">
        <v>9.8000000000000007</v>
      </c>
    </row>
    <row r="20" spans="1:11" ht="15" x14ac:dyDescent="0.25">
      <c r="A20" s="5" t="s">
        <v>257</v>
      </c>
      <c r="B20" s="5" t="s">
        <v>259</v>
      </c>
      <c r="C20" s="5">
        <v>40118</v>
      </c>
      <c r="D20" s="22">
        <v>0.8</v>
      </c>
    </row>
    <row r="21" spans="1:11" ht="15" x14ac:dyDescent="0.25">
      <c r="A21" s="5" t="s">
        <v>257</v>
      </c>
      <c r="B21" s="5" t="s">
        <v>260</v>
      </c>
      <c r="C21" s="5">
        <v>40119</v>
      </c>
      <c r="D21" s="22">
        <v>6.7</v>
      </c>
      <c r="K21" s="44"/>
    </row>
    <row r="22" spans="1:11" ht="15" x14ac:dyDescent="0.25">
      <c r="A22" s="5" t="s">
        <v>257</v>
      </c>
      <c r="B22" s="5" t="s">
        <v>261</v>
      </c>
      <c r="C22" s="5">
        <v>40120</v>
      </c>
      <c r="D22" s="22">
        <v>4.8</v>
      </c>
    </row>
    <row r="23" spans="1:11" ht="15" x14ac:dyDescent="0.25">
      <c r="A23" s="5" t="s">
        <v>257</v>
      </c>
      <c r="B23" s="5" t="s">
        <v>262</v>
      </c>
      <c r="C23" s="5">
        <v>40121</v>
      </c>
      <c r="D23" s="22">
        <v>12.55</v>
      </c>
    </row>
    <row r="24" spans="1:11" ht="15" x14ac:dyDescent="0.25">
      <c r="A24" s="5" t="s">
        <v>257</v>
      </c>
      <c r="B24" s="5" t="s">
        <v>263</v>
      </c>
      <c r="C24" s="5">
        <v>40122</v>
      </c>
      <c r="D24" s="22">
        <v>9.4166666666666696</v>
      </c>
    </row>
    <row r="25" spans="1:11" ht="15" x14ac:dyDescent="0.25">
      <c r="A25" s="5" t="s">
        <v>257</v>
      </c>
      <c r="B25" s="5" t="s">
        <v>264</v>
      </c>
      <c r="C25" s="5">
        <v>40123</v>
      </c>
      <c r="D25" s="22">
        <v>10.319333333333301</v>
      </c>
    </row>
    <row r="26" spans="1:11" ht="15" x14ac:dyDescent="0.25">
      <c r="A26" s="5" t="s">
        <v>257</v>
      </c>
      <c r="B26" s="5" t="s">
        <v>265</v>
      </c>
      <c r="C26" s="5">
        <v>40124</v>
      </c>
      <c r="D26" s="22">
        <v>11.222</v>
      </c>
    </row>
    <row r="27" spans="1:11" ht="15" x14ac:dyDescent="0.25">
      <c r="A27" s="5" t="s">
        <v>257</v>
      </c>
      <c r="B27" s="5" t="s">
        <v>266</v>
      </c>
      <c r="C27" s="5">
        <v>40125</v>
      </c>
      <c r="D27" s="22">
        <v>12.1246666666667</v>
      </c>
    </row>
    <row r="28" spans="1:11" ht="15" x14ac:dyDescent="0.25">
      <c r="A28" s="5" t="s">
        <v>257</v>
      </c>
      <c r="B28" s="5" t="s">
        <v>267</v>
      </c>
      <c r="C28" s="5">
        <v>40126</v>
      </c>
      <c r="D28" s="22">
        <v>213.02733333333299</v>
      </c>
    </row>
    <row r="29" spans="1:11" ht="15" x14ac:dyDescent="0.25">
      <c r="A29" s="5" t="s">
        <v>257</v>
      </c>
      <c r="B29" s="5" t="s">
        <v>268</v>
      </c>
      <c r="C29" s="5">
        <v>40127</v>
      </c>
      <c r="D29" s="22">
        <v>13.93</v>
      </c>
    </row>
    <row r="30" spans="1:11" ht="15" x14ac:dyDescent="0.25">
      <c r="A30" s="5" t="s">
        <v>257</v>
      </c>
      <c r="B30" s="5" t="s">
        <v>269</v>
      </c>
      <c r="C30" s="5">
        <v>40128</v>
      </c>
      <c r="D30" s="22">
        <v>14.8326666666668</v>
      </c>
    </row>
    <row r="31" spans="1:11" ht="15" x14ac:dyDescent="0.25">
      <c r="A31" s="5" t="s">
        <v>257</v>
      </c>
      <c r="B31" s="5" t="s">
        <v>270</v>
      </c>
      <c r="C31" s="5">
        <v>40129</v>
      </c>
      <c r="D31" s="22">
        <v>315.73533333333302</v>
      </c>
    </row>
    <row r="32" spans="1:11" ht="15" x14ac:dyDescent="0.25">
      <c r="A32" s="5" t="s">
        <v>257</v>
      </c>
      <c r="B32" s="5" t="s">
        <v>271</v>
      </c>
      <c r="C32" s="5">
        <v>40130</v>
      </c>
      <c r="D32" s="22">
        <v>16.638000000000201</v>
      </c>
    </row>
    <row r="33" spans="1:4" ht="15" x14ac:dyDescent="0.25">
      <c r="A33" s="5" t="s">
        <v>257</v>
      </c>
      <c r="B33" s="5" t="s">
        <v>272</v>
      </c>
      <c r="C33" s="5">
        <v>40131</v>
      </c>
      <c r="D33" s="22">
        <v>17.540666666666901</v>
      </c>
    </row>
    <row r="34" spans="1:4" ht="15" x14ac:dyDescent="0.25">
      <c r="A34" s="5" t="s">
        <v>257</v>
      </c>
      <c r="B34" s="5" t="s">
        <v>273</v>
      </c>
      <c r="C34" s="5">
        <v>40132</v>
      </c>
      <c r="D34" s="22">
        <v>18.443333333333602</v>
      </c>
    </row>
    <row r="35" spans="1:4" ht="15" x14ac:dyDescent="0.25">
      <c r="A35" s="5" t="s">
        <v>257</v>
      </c>
      <c r="B35" s="5" t="s">
        <v>241</v>
      </c>
      <c r="C35" s="5">
        <v>40133</v>
      </c>
      <c r="D35" s="22">
        <v>4.8</v>
      </c>
    </row>
    <row r="36" spans="1:4" ht="15" x14ac:dyDescent="0.25">
      <c r="A36" s="5" t="s">
        <v>257</v>
      </c>
      <c r="B36" s="5" t="s">
        <v>274</v>
      </c>
      <c r="C36" s="5">
        <v>40134</v>
      </c>
      <c r="D36" s="22">
        <v>20.248666666666999</v>
      </c>
    </row>
    <row r="37" spans="1:4" ht="15" x14ac:dyDescent="0.25">
      <c r="A37" s="5" t="s">
        <v>257</v>
      </c>
      <c r="B37" s="5" t="s">
        <v>275</v>
      </c>
      <c r="C37" s="5">
        <v>40135</v>
      </c>
      <c r="D37" s="22">
        <v>21.151333333333699</v>
      </c>
    </row>
    <row r="38" spans="1:4" ht="15" x14ac:dyDescent="0.25">
      <c r="A38" s="5" t="s">
        <v>257</v>
      </c>
      <c r="B38" s="5" t="s">
        <v>276</v>
      </c>
      <c r="C38" s="5">
        <v>40136</v>
      </c>
      <c r="D38" s="22">
        <v>14.8326666666668</v>
      </c>
    </row>
    <row r="39" spans="1:4" ht="15" x14ac:dyDescent="0.25">
      <c r="A39" s="5" t="s">
        <v>257</v>
      </c>
      <c r="B39" s="5" t="s">
        <v>277</v>
      </c>
      <c r="C39" s="5">
        <v>40137</v>
      </c>
      <c r="D39" s="22">
        <v>15.7353333333335</v>
      </c>
    </row>
    <row r="40" spans="1:4" ht="15" x14ac:dyDescent="0.25">
      <c r="A40" s="5" t="s">
        <v>257</v>
      </c>
      <c r="B40" s="5" t="s">
        <v>278</v>
      </c>
      <c r="C40" s="5">
        <v>40138</v>
      </c>
      <c r="D40" s="22">
        <v>16.638000000000201</v>
      </c>
    </row>
    <row r="41" spans="1:4" ht="15" x14ac:dyDescent="0.25">
      <c r="A41" s="5" t="s">
        <v>257</v>
      </c>
      <c r="B41" s="5" t="s">
        <v>279</v>
      </c>
      <c r="C41" s="5">
        <v>40139</v>
      </c>
      <c r="D41" s="22">
        <v>17.540666666666901</v>
      </c>
    </row>
    <row r="42" spans="1:4" ht="15" x14ac:dyDescent="0.25">
      <c r="A42" s="5" t="s">
        <v>280</v>
      </c>
      <c r="B42" s="5" t="s">
        <v>281</v>
      </c>
      <c r="C42" s="5">
        <v>40140</v>
      </c>
      <c r="D42" s="22">
        <v>18.443333333333602</v>
      </c>
    </row>
    <row r="43" spans="1:4" ht="15" x14ac:dyDescent="0.25">
      <c r="A43" s="5" t="s">
        <v>280</v>
      </c>
      <c r="B43" s="5" t="s">
        <v>282</v>
      </c>
      <c r="C43" s="5">
        <v>40141</v>
      </c>
      <c r="D43" s="22">
        <v>26.567333333333899</v>
      </c>
    </row>
    <row r="44" spans="1:4" ht="15" x14ac:dyDescent="0.25">
      <c r="A44" s="5" t="s">
        <v>280</v>
      </c>
      <c r="B44" s="5" t="s">
        <v>248</v>
      </c>
      <c r="C44" s="5">
        <v>40142</v>
      </c>
      <c r="D44" s="22">
        <v>7.2</v>
      </c>
    </row>
    <row r="45" spans="1:4" ht="15" x14ac:dyDescent="0.25">
      <c r="A45" s="5" t="s">
        <v>280</v>
      </c>
      <c r="B45" s="5" t="s">
        <v>283</v>
      </c>
      <c r="C45" s="5">
        <v>40143</v>
      </c>
      <c r="D45" s="22">
        <v>28.3726666666673</v>
      </c>
    </row>
    <row r="46" spans="1:4" ht="15" x14ac:dyDescent="0.25">
      <c r="A46" s="5" t="s">
        <v>280</v>
      </c>
      <c r="B46" s="5" t="s">
        <v>284</v>
      </c>
      <c r="C46" s="5">
        <v>40144</v>
      </c>
      <c r="D46" s="22">
        <v>29.275333333334</v>
      </c>
    </row>
    <row r="47" spans="1:4" ht="15" x14ac:dyDescent="0.25">
      <c r="A47" s="5" t="s">
        <v>280</v>
      </c>
      <c r="B47" s="5" t="s">
        <v>285</v>
      </c>
      <c r="C47" s="5">
        <v>40145</v>
      </c>
      <c r="D47" s="22">
        <v>30.178000000000701</v>
      </c>
    </row>
    <row r="48" spans="1:4" ht="15" x14ac:dyDescent="0.25">
      <c r="A48" s="5" t="s">
        <v>280</v>
      </c>
      <c r="B48" s="5" t="s">
        <v>286</v>
      </c>
      <c r="C48" s="5">
        <v>40146</v>
      </c>
      <c r="D48" s="22">
        <v>14.8326666666668</v>
      </c>
    </row>
    <row r="49" spans="1:4" ht="15" x14ac:dyDescent="0.25">
      <c r="A49" s="5" t="s">
        <v>280</v>
      </c>
      <c r="B49" s="5" t="s">
        <v>287</v>
      </c>
      <c r="C49" s="5">
        <v>40147</v>
      </c>
      <c r="D49" s="22">
        <v>15.7353333333335</v>
      </c>
    </row>
    <row r="50" spans="1:4" ht="15" x14ac:dyDescent="0.25">
      <c r="A50" s="5" t="s">
        <v>280</v>
      </c>
      <c r="B50" s="5" t="s">
        <v>288</v>
      </c>
      <c r="C50" s="5">
        <v>40148</v>
      </c>
      <c r="D50" s="22">
        <v>16.638000000000201</v>
      </c>
    </row>
    <row r="51" spans="1:4" ht="15" x14ac:dyDescent="0.25">
      <c r="A51" s="5" t="s">
        <v>280</v>
      </c>
      <c r="B51" s="5" t="s">
        <v>289</v>
      </c>
      <c r="C51" s="5">
        <v>40149</v>
      </c>
      <c r="D51" s="22">
        <v>17.540666666666901</v>
      </c>
    </row>
    <row r="52" spans="1:4" ht="15" x14ac:dyDescent="0.25">
      <c r="A52" s="5" t="s">
        <v>280</v>
      </c>
      <c r="B52" s="5" t="s">
        <v>290</v>
      </c>
      <c r="C52" s="5">
        <v>40150</v>
      </c>
      <c r="D52" s="22">
        <v>18.443333333333602</v>
      </c>
    </row>
    <row r="53" spans="1:4" ht="15" x14ac:dyDescent="0.25">
      <c r="A53" s="5" t="s">
        <v>280</v>
      </c>
      <c r="B53" s="5" t="s">
        <v>291</v>
      </c>
      <c r="C53" s="5">
        <v>40151</v>
      </c>
      <c r="D53" s="22">
        <v>16.638000000000201</v>
      </c>
    </row>
    <row r="54" spans="1:4" ht="15" x14ac:dyDescent="0.25">
      <c r="A54" s="5" t="s">
        <v>280</v>
      </c>
      <c r="B54" s="5" t="s">
        <v>292</v>
      </c>
      <c r="C54" s="5">
        <v>40152</v>
      </c>
      <c r="D54" s="22">
        <v>17.540666666666901</v>
      </c>
    </row>
    <row r="55" spans="1:4" ht="15" x14ac:dyDescent="0.25">
      <c r="A55" s="5" t="s">
        <v>280</v>
      </c>
      <c r="B55" s="5" t="s">
        <v>293</v>
      </c>
      <c r="C55" s="5">
        <v>40153</v>
      </c>
      <c r="D55" s="22">
        <v>0.66</v>
      </c>
    </row>
    <row r="56" spans="1:4" ht="15" x14ac:dyDescent="0.25">
      <c r="A56" s="5" t="s">
        <v>294</v>
      </c>
      <c r="B56" s="5" t="s">
        <v>295</v>
      </c>
      <c r="C56" s="5">
        <v>40154</v>
      </c>
      <c r="D56" s="22">
        <v>0.77</v>
      </c>
    </row>
    <row r="57" spans="1:4" ht="15" x14ac:dyDescent="0.25">
      <c r="A57" s="5" t="s">
        <v>294</v>
      </c>
      <c r="B57" s="5" t="s">
        <v>296</v>
      </c>
      <c r="C57" s="5">
        <v>40155</v>
      </c>
      <c r="D57" s="22">
        <v>6.89</v>
      </c>
    </row>
    <row r="58" spans="1:4" ht="15" x14ac:dyDescent="0.25">
      <c r="A58" s="5" t="s">
        <v>294</v>
      </c>
      <c r="B58" s="5" t="s">
        <v>297</v>
      </c>
      <c r="C58" s="5">
        <v>40156</v>
      </c>
      <c r="D58" s="22">
        <v>0.3</v>
      </c>
    </row>
    <row r="59" spans="1:4" ht="15" x14ac:dyDescent="0.25">
      <c r="A59" s="5" t="s">
        <v>294</v>
      </c>
      <c r="B59" s="5" t="s">
        <v>246</v>
      </c>
      <c r="C59" s="5">
        <v>40157</v>
      </c>
      <c r="D59" s="22">
        <v>34.549999999999997</v>
      </c>
    </row>
    <row r="60" spans="1:4" ht="15" x14ac:dyDescent="0.25">
      <c r="A60" s="5" t="s">
        <v>294</v>
      </c>
      <c r="B60" s="5" t="s">
        <v>281</v>
      </c>
      <c r="C60" s="5">
        <v>40158</v>
      </c>
      <c r="D60" s="22">
        <v>38.06</v>
      </c>
    </row>
    <row r="61" spans="1:4" ht="15" x14ac:dyDescent="0.25">
      <c r="A61" s="5" t="s">
        <v>294</v>
      </c>
      <c r="B61" s="5" t="s">
        <v>298</v>
      </c>
      <c r="C61" s="5">
        <v>40159</v>
      </c>
      <c r="D61" s="22">
        <v>14.8326666666668</v>
      </c>
    </row>
    <row r="62" spans="1:4" ht="15" x14ac:dyDescent="0.25">
      <c r="A62" s="5" t="s">
        <v>294</v>
      </c>
      <c r="B62" s="5" t="s">
        <v>286</v>
      </c>
      <c r="C62" s="5">
        <v>40160</v>
      </c>
      <c r="D62" s="22">
        <v>15.7353333333335</v>
      </c>
    </row>
    <row r="63" spans="1:4" ht="15" x14ac:dyDescent="0.25">
      <c r="A63" s="5" t="s">
        <v>294</v>
      </c>
      <c r="B63" s="5" t="s">
        <v>299</v>
      </c>
      <c r="C63" s="5">
        <v>40161</v>
      </c>
      <c r="D63" s="22">
        <v>16.638000000000201</v>
      </c>
    </row>
    <row r="64" spans="1:4" ht="15" x14ac:dyDescent="0.25">
      <c r="A64" s="5" t="s">
        <v>294</v>
      </c>
      <c r="B64" s="5" t="s">
        <v>300</v>
      </c>
      <c r="C64" s="5">
        <v>40162</v>
      </c>
      <c r="D64" s="22">
        <v>17.540666666666901</v>
      </c>
    </row>
    <row r="65" spans="1:4" ht="15" x14ac:dyDescent="0.25">
      <c r="A65" s="5" t="s">
        <v>294</v>
      </c>
      <c r="B65" s="5" t="s">
        <v>301</v>
      </c>
      <c r="C65" s="5">
        <v>40163</v>
      </c>
      <c r="D65" s="22">
        <v>0.66</v>
      </c>
    </row>
    <row r="66" spans="1:4" ht="15" x14ac:dyDescent="0.25">
      <c r="A66" s="5" t="s">
        <v>294</v>
      </c>
      <c r="B66" s="5" t="s">
        <v>302</v>
      </c>
      <c r="C66" s="5">
        <v>40164</v>
      </c>
      <c r="D66" s="22">
        <v>18.443333333333602</v>
      </c>
    </row>
    <row r="67" spans="1:4" ht="15" x14ac:dyDescent="0.25">
      <c r="A67" s="5" t="s">
        <v>294</v>
      </c>
      <c r="B67" s="5" t="s">
        <v>303</v>
      </c>
      <c r="C67" s="5">
        <v>40165</v>
      </c>
      <c r="D67" s="22">
        <v>16.638000000000201</v>
      </c>
    </row>
    <row r="68" spans="1:4" ht="15" x14ac:dyDescent="0.25">
      <c r="A68" s="5" t="s">
        <v>294</v>
      </c>
      <c r="B68" s="5" t="s">
        <v>304</v>
      </c>
      <c r="C68" s="5">
        <v>40166</v>
      </c>
      <c r="D68" s="22">
        <v>17.540666666666901</v>
      </c>
    </row>
    <row r="69" spans="1:4" ht="15" x14ac:dyDescent="0.25">
      <c r="A69" s="5" t="s">
        <v>294</v>
      </c>
      <c r="B69" s="5" t="s">
        <v>305</v>
      </c>
      <c r="C69" s="5">
        <v>40167</v>
      </c>
      <c r="D69" s="22">
        <v>0.66</v>
      </c>
    </row>
    <row r="70" spans="1:4" ht="15" x14ac:dyDescent="0.25">
      <c r="A70" s="5" t="s">
        <v>294</v>
      </c>
      <c r="B70" s="5" t="s">
        <v>306</v>
      </c>
      <c r="C70" s="5">
        <v>40168</v>
      </c>
      <c r="D70" s="22">
        <v>0.77</v>
      </c>
    </row>
    <row r="71" spans="1:4" ht="15" x14ac:dyDescent="0.25">
      <c r="A71" s="5" t="s">
        <v>307</v>
      </c>
      <c r="B71" s="5" t="s">
        <v>308</v>
      </c>
      <c r="C71" s="5">
        <v>40169</v>
      </c>
      <c r="D71" s="22">
        <v>10</v>
      </c>
    </row>
    <row r="72" spans="1:4" ht="15" x14ac:dyDescent="0.25">
      <c r="A72" s="5" t="s">
        <v>307</v>
      </c>
      <c r="B72" s="5" t="s">
        <v>309</v>
      </c>
      <c r="C72" s="5">
        <v>40170</v>
      </c>
      <c r="D72" s="22">
        <v>38.06</v>
      </c>
    </row>
    <row r="73" spans="1:4" ht="15" x14ac:dyDescent="0.25">
      <c r="A73" s="5" t="s">
        <v>307</v>
      </c>
      <c r="B73" s="5" t="s">
        <v>259</v>
      </c>
      <c r="C73" s="5">
        <v>40171</v>
      </c>
      <c r="D73" s="22">
        <v>14.8326666666668</v>
      </c>
    </row>
    <row r="74" spans="1:4" ht="15" x14ac:dyDescent="0.25">
      <c r="A74" s="5" t="s">
        <v>307</v>
      </c>
      <c r="B74" s="5" t="s">
        <v>310</v>
      </c>
      <c r="C74" s="5">
        <v>40172</v>
      </c>
      <c r="D74" s="22">
        <v>15.7353333333335</v>
      </c>
    </row>
    <row r="75" spans="1:4" ht="15" x14ac:dyDescent="0.25">
      <c r="A75" s="5" t="s">
        <v>307</v>
      </c>
      <c r="B75" s="5" t="s">
        <v>241</v>
      </c>
      <c r="C75" s="5">
        <v>40173</v>
      </c>
      <c r="D75" s="22">
        <v>16.638000000000201</v>
      </c>
    </row>
    <row r="76" spans="1:4" ht="15" x14ac:dyDescent="0.25">
      <c r="A76" s="5" t="s">
        <v>307</v>
      </c>
      <c r="B76" s="5" t="s">
        <v>311</v>
      </c>
      <c r="C76" s="5">
        <v>40174</v>
      </c>
      <c r="D76" s="22">
        <v>17.540666666666901</v>
      </c>
    </row>
    <row r="77" spans="1:4" ht="15" x14ac:dyDescent="0.25">
      <c r="A77" s="5" t="s">
        <v>307</v>
      </c>
      <c r="B77" s="5" t="s">
        <v>312</v>
      </c>
      <c r="C77" s="5">
        <v>40175</v>
      </c>
      <c r="D77" s="22">
        <v>0.66</v>
      </c>
    </row>
    <row r="78" spans="1:4" ht="15" x14ac:dyDescent="0.25">
      <c r="A78" s="5" t="s">
        <v>307</v>
      </c>
      <c r="B78" s="5" t="s">
        <v>313</v>
      </c>
      <c r="C78" s="5">
        <v>40176</v>
      </c>
      <c r="D78" s="22">
        <v>18.443333333333602</v>
      </c>
    </row>
    <row r="79" spans="1:4" ht="15" x14ac:dyDescent="0.25">
      <c r="A79" s="5" t="s">
        <v>307</v>
      </c>
      <c r="B79" s="5" t="s">
        <v>314</v>
      </c>
      <c r="C79" s="5">
        <v>40177</v>
      </c>
      <c r="D79" s="22">
        <v>16.638000000000201</v>
      </c>
    </row>
    <row r="80" spans="1:4" ht="15" x14ac:dyDescent="0.25">
      <c r="A80" s="5" t="s">
        <v>307</v>
      </c>
      <c r="B80" s="5" t="s">
        <v>315</v>
      </c>
      <c r="C80" s="5">
        <v>40178</v>
      </c>
      <c r="D80" s="22">
        <v>17.540666666666901</v>
      </c>
    </row>
    <row r="81" spans="1:4" ht="15" x14ac:dyDescent="0.25">
      <c r="A81" s="5" t="s">
        <v>307</v>
      </c>
      <c r="B81" s="5" t="s">
        <v>316</v>
      </c>
      <c r="C81" s="5">
        <v>40179</v>
      </c>
      <c r="D81" s="22">
        <v>0.66</v>
      </c>
    </row>
    <row r="82" spans="1:4" ht="15" x14ac:dyDescent="0.25">
      <c r="A82" s="5" t="s">
        <v>307</v>
      </c>
      <c r="B82" s="5" t="s">
        <v>317</v>
      </c>
      <c r="C82" s="5">
        <v>40180</v>
      </c>
      <c r="D82" s="22">
        <v>4.85502222222238</v>
      </c>
    </row>
    <row r="83" spans="1:4" ht="15" x14ac:dyDescent="0.25">
      <c r="A83" s="5" t="s">
        <v>307</v>
      </c>
      <c r="B83" s="5" t="s">
        <v>318</v>
      </c>
      <c r="C83" s="5">
        <v>40181</v>
      </c>
      <c r="D83" s="22">
        <v>2.8877777777779898</v>
      </c>
    </row>
    <row r="84" spans="1:4" ht="15" x14ac:dyDescent="0.25">
      <c r="A84" s="5" t="s">
        <v>307</v>
      </c>
      <c r="B84" s="5" t="s">
        <v>319</v>
      </c>
      <c r="C84" s="5">
        <v>40182</v>
      </c>
      <c r="D84" s="22">
        <v>11.1494666666668</v>
      </c>
    </row>
    <row r="85" spans="1:4" ht="15" x14ac:dyDescent="0.25">
      <c r="A85" s="5" t="s">
        <v>307</v>
      </c>
      <c r="B85" s="5" t="s">
        <v>320</v>
      </c>
      <c r="C85" s="5">
        <v>40183</v>
      </c>
      <c r="D85" s="22">
        <v>11.0592000000001</v>
      </c>
    </row>
    <row r="86" spans="1:4" ht="15" x14ac:dyDescent="0.25">
      <c r="A86" s="5" t="s">
        <v>321</v>
      </c>
      <c r="B86" s="5" t="s">
        <v>322</v>
      </c>
      <c r="C86" s="5">
        <v>40184</v>
      </c>
      <c r="D86" s="22">
        <v>0.66</v>
      </c>
    </row>
    <row r="87" spans="1:4" ht="15" x14ac:dyDescent="0.25">
      <c r="A87" s="5" t="s">
        <v>321</v>
      </c>
      <c r="B87" s="5" t="s">
        <v>323</v>
      </c>
      <c r="C87" s="5">
        <v>40185</v>
      </c>
      <c r="D87" s="22">
        <v>18.443333333333602</v>
      </c>
    </row>
    <row r="88" spans="1:4" ht="15" x14ac:dyDescent="0.25">
      <c r="A88" s="5" t="s">
        <v>321</v>
      </c>
      <c r="B88" s="5" t="s">
        <v>324</v>
      </c>
      <c r="C88" s="5">
        <v>40186</v>
      </c>
      <c r="D88" s="22">
        <v>16.638000000000201</v>
      </c>
    </row>
    <row r="89" spans="1:4" ht="15" x14ac:dyDescent="0.25">
      <c r="A89" s="5" t="s">
        <v>321</v>
      </c>
      <c r="B89" s="5" t="s">
        <v>298</v>
      </c>
      <c r="C89" s="5">
        <v>40187</v>
      </c>
      <c r="D89" s="22">
        <v>17.540666666666901</v>
      </c>
    </row>
    <row r="90" spans="1:4" ht="15" x14ac:dyDescent="0.25">
      <c r="A90" s="5" t="s">
        <v>321</v>
      </c>
      <c r="B90" s="5" t="s">
        <v>325</v>
      </c>
      <c r="C90" s="5">
        <v>40188</v>
      </c>
      <c r="D90" s="22">
        <v>66.78</v>
      </c>
    </row>
    <row r="91" spans="1:4" ht="15" x14ac:dyDescent="0.25">
      <c r="A91" s="5" t="s">
        <v>321</v>
      </c>
      <c r="B91" s="5" t="s">
        <v>326</v>
      </c>
      <c r="C91" s="5">
        <v>40189</v>
      </c>
      <c r="D91" s="22">
        <v>4.8</v>
      </c>
    </row>
    <row r="92" spans="1:4" ht="15" x14ac:dyDescent="0.25">
      <c r="A92" s="5" t="s">
        <v>321</v>
      </c>
      <c r="B92" s="5" t="s">
        <v>327</v>
      </c>
      <c r="C92" s="5">
        <v>40190</v>
      </c>
      <c r="D92" s="22">
        <v>63.145466666667502</v>
      </c>
    </row>
    <row r="93" spans="1:4" ht="15" x14ac:dyDescent="0.25">
      <c r="A93" s="5" t="s">
        <v>321</v>
      </c>
      <c r="B93" s="5" t="s">
        <v>328</v>
      </c>
      <c r="C93" s="5">
        <v>40191</v>
      </c>
      <c r="D93" s="22">
        <v>57.900733333334102</v>
      </c>
    </row>
    <row r="94" spans="1:4" ht="15" x14ac:dyDescent="0.25">
      <c r="A94" s="5" t="s">
        <v>321</v>
      </c>
      <c r="B94" s="5" t="s">
        <v>248</v>
      </c>
      <c r="C94" s="5">
        <v>40192</v>
      </c>
      <c r="D94" s="22">
        <v>52.656000000000702</v>
      </c>
    </row>
    <row r="95" spans="1:4" ht="15" x14ac:dyDescent="0.25">
      <c r="A95" s="5" t="s">
        <v>321</v>
      </c>
      <c r="B95" s="5" t="s">
        <v>329</v>
      </c>
      <c r="C95" s="5">
        <v>40193</v>
      </c>
      <c r="D95" s="22">
        <v>47.411266666667302</v>
      </c>
    </row>
    <row r="96" spans="1:4" ht="15" x14ac:dyDescent="0.25">
      <c r="A96" s="5" t="s">
        <v>321</v>
      </c>
      <c r="B96" s="5" t="s">
        <v>330</v>
      </c>
      <c r="C96" s="5">
        <v>40194</v>
      </c>
      <c r="D96" s="22">
        <v>42.166533333333902</v>
      </c>
    </row>
    <row r="97" spans="1:4" ht="15" x14ac:dyDescent="0.25">
      <c r="A97" s="5" t="s">
        <v>321</v>
      </c>
      <c r="B97" s="5" t="s">
        <v>331</v>
      </c>
      <c r="C97" s="5">
        <v>40195</v>
      </c>
      <c r="D97" s="22">
        <v>36.921800000000502</v>
      </c>
    </row>
    <row r="98" spans="1:4" ht="15" x14ac:dyDescent="0.25">
      <c r="A98" s="5" t="s">
        <v>321</v>
      </c>
      <c r="B98" s="5" t="s">
        <v>259</v>
      </c>
      <c r="C98" s="5">
        <v>40196</v>
      </c>
      <c r="D98" s="22">
        <v>31.677066666667098</v>
      </c>
    </row>
    <row r="99" spans="1:4" ht="15" x14ac:dyDescent="0.25">
      <c r="A99" s="5" t="s">
        <v>321</v>
      </c>
      <c r="B99" s="5" t="s">
        <v>332</v>
      </c>
      <c r="C99" s="5">
        <v>40197</v>
      </c>
      <c r="D99" s="22">
        <v>26.432333333333698</v>
      </c>
    </row>
    <row r="100" spans="1:4" ht="15" x14ac:dyDescent="0.25">
      <c r="A100" s="5" t="s">
        <v>321</v>
      </c>
      <c r="B100" s="5" t="s">
        <v>333</v>
      </c>
      <c r="C100" s="5">
        <v>40198</v>
      </c>
      <c r="D100" s="22">
        <v>18.443333333333602</v>
      </c>
    </row>
    <row r="101" spans="1:4" ht="15" x14ac:dyDescent="0.25">
      <c r="A101" s="5" t="s">
        <v>334</v>
      </c>
      <c r="B101" s="5" t="s">
        <v>329</v>
      </c>
      <c r="C101" s="5">
        <v>40199</v>
      </c>
      <c r="D101" s="22">
        <v>16.638000000000201</v>
      </c>
    </row>
    <row r="102" spans="1:4" ht="15" x14ac:dyDescent="0.25">
      <c r="A102" s="5" t="s">
        <v>334</v>
      </c>
      <c r="B102" s="5" t="s">
        <v>335</v>
      </c>
      <c r="C102" s="5">
        <v>40200</v>
      </c>
      <c r="D102" s="22">
        <v>17.540666666666901</v>
      </c>
    </row>
    <row r="103" spans="1:4" ht="15" x14ac:dyDescent="0.25">
      <c r="A103" s="5" t="s">
        <v>334</v>
      </c>
      <c r="B103" s="5" t="s">
        <v>336</v>
      </c>
      <c r="C103" s="5">
        <v>40201</v>
      </c>
      <c r="D103" s="22">
        <v>4.8</v>
      </c>
    </row>
    <row r="104" spans="1:4" ht="15" x14ac:dyDescent="0.25">
      <c r="A104" s="5" t="s">
        <v>334</v>
      </c>
      <c r="B104" s="5" t="s">
        <v>337</v>
      </c>
      <c r="C104" s="5">
        <v>40202</v>
      </c>
      <c r="D104" s="22">
        <v>4.8</v>
      </c>
    </row>
    <row r="105" spans="1:4" ht="15" x14ac:dyDescent="0.25">
      <c r="A105" s="5" t="s">
        <v>334</v>
      </c>
      <c r="B105" s="5" t="s">
        <v>338</v>
      </c>
      <c r="C105" s="5">
        <v>40203</v>
      </c>
      <c r="D105" s="22">
        <v>16.638000000000201</v>
      </c>
    </row>
    <row r="106" spans="1:4" ht="15" x14ac:dyDescent="0.25">
      <c r="A106" s="5" t="s">
        <v>334</v>
      </c>
      <c r="B106" s="5" t="s">
        <v>339</v>
      </c>
      <c r="C106" s="5">
        <v>40204</v>
      </c>
      <c r="D106" s="22">
        <v>17.540666666666901</v>
      </c>
    </row>
    <row r="107" spans="1:4" ht="15" x14ac:dyDescent="0.25">
      <c r="A107" s="5" t="s">
        <v>334</v>
      </c>
      <c r="B107" s="5" t="s">
        <v>340</v>
      </c>
      <c r="C107" s="5">
        <v>40205</v>
      </c>
      <c r="D107" s="22">
        <v>0.66</v>
      </c>
    </row>
    <row r="108" spans="1:4" ht="15" x14ac:dyDescent="0.25">
      <c r="A108" s="5" t="s">
        <v>334</v>
      </c>
      <c r="B108" s="5" t="s">
        <v>259</v>
      </c>
      <c r="C108" s="5">
        <v>40206</v>
      </c>
      <c r="D108" s="22">
        <v>68.390200000000902</v>
      </c>
    </row>
    <row r="109" spans="1:4" ht="15" x14ac:dyDescent="0.25">
      <c r="A109" s="5" t="s">
        <v>334</v>
      </c>
      <c r="B109" s="5" t="s">
        <v>322</v>
      </c>
      <c r="C109" s="5">
        <v>40207</v>
      </c>
      <c r="D109" s="22">
        <v>63.145466666667502</v>
      </c>
    </row>
    <row r="110" spans="1:4" ht="15" x14ac:dyDescent="0.25">
      <c r="A110" s="5" t="s">
        <v>334</v>
      </c>
      <c r="B110" s="5" t="s">
        <v>341</v>
      </c>
      <c r="C110" s="5">
        <v>40208</v>
      </c>
      <c r="D110" s="22">
        <v>57.900733333334102</v>
      </c>
    </row>
    <row r="111" spans="1:4" ht="15" x14ac:dyDescent="0.25">
      <c r="A111" s="5" t="s">
        <v>334</v>
      </c>
      <c r="B111" s="5" t="s">
        <v>342</v>
      </c>
      <c r="C111" s="5">
        <v>40209</v>
      </c>
      <c r="D111" s="22">
        <v>52.656000000000702</v>
      </c>
    </row>
    <row r="112" spans="1:4" ht="15" x14ac:dyDescent="0.25">
      <c r="A112" s="5" t="s">
        <v>334</v>
      </c>
      <c r="B112" s="5" t="s">
        <v>343</v>
      </c>
      <c r="C112" s="5">
        <v>40210</v>
      </c>
      <c r="D112" s="22">
        <v>47.411266666667302</v>
      </c>
    </row>
    <row r="113" spans="1:4" ht="15" x14ac:dyDescent="0.25">
      <c r="A113" s="5" t="s">
        <v>334</v>
      </c>
      <c r="B113" s="5" t="s">
        <v>344</v>
      </c>
      <c r="C113" s="5">
        <v>40211</v>
      </c>
      <c r="D113" s="22">
        <v>42.166533333333902</v>
      </c>
    </row>
  </sheetData>
  <pageMargins left="0.75" right="0.75" top="1" bottom="1" header="0.5" footer="0.5"/>
  <pageSetup paperSize="9" orientation="portrait" horizontalDpi="300" verticalDpi="300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D57F1-FA83-4F5C-9718-DEADF01136CE}">
  <sheetPr codeName="Sheet16">
    <tabColor theme="6" tint="0.39997558519241921"/>
  </sheetPr>
  <dimension ref="A1:G65"/>
  <sheetViews>
    <sheetView workbookViewId="0">
      <selection activeCell="K16" sqref="K16:L16"/>
    </sheetView>
  </sheetViews>
  <sheetFormatPr defaultRowHeight="12.75" x14ac:dyDescent="0.2"/>
  <cols>
    <col min="1" max="1" width="16.28515625" style="5" customWidth="1"/>
    <col min="2" max="2" width="14.28515625" style="50" customWidth="1"/>
    <col min="3" max="3" width="13.28515625" style="50" customWidth="1"/>
    <col min="4" max="5" width="14.28515625" style="50" customWidth="1"/>
    <col min="6" max="6" width="14.7109375" style="50" customWidth="1"/>
    <col min="7" max="7" width="14.42578125" style="50" customWidth="1"/>
    <col min="8" max="16384" width="9.140625" style="5"/>
  </cols>
  <sheetData>
    <row r="1" spans="1:7" x14ac:dyDescent="0.2">
      <c r="B1" s="45" t="s">
        <v>383</v>
      </c>
      <c r="C1" s="45" t="s">
        <v>384</v>
      </c>
      <c r="D1" s="45" t="s">
        <v>385</v>
      </c>
      <c r="E1" s="45" t="s">
        <v>386</v>
      </c>
      <c r="F1" s="45" t="s">
        <v>387</v>
      </c>
      <c r="G1" s="45" t="s">
        <v>388</v>
      </c>
    </row>
    <row r="2" spans="1:7" ht="15" x14ac:dyDescent="0.25">
      <c r="A2" s="46" t="s">
        <v>389</v>
      </c>
      <c r="B2" s="47">
        <v>25000</v>
      </c>
      <c r="C2" s="47">
        <v>4940</v>
      </c>
      <c r="D2" s="47">
        <v>5000</v>
      </c>
      <c r="E2" s="47">
        <v>1099</v>
      </c>
      <c r="F2" s="47">
        <f>C2+D2+E2</f>
        <v>11039</v>
      </c>
      <c r="G2" s="48">
        <f>B2-F2</f>
        <v>13961</v>
      </c>
    </row>
    <row r="3" spans="1:7" ht="15" x14ac:dyDescent="0.25">
      <c r="A3" s="46" t="s">
        <v>390</v>
      </c>
      <c r="B3" s="47">
        <v>25173</v>
      </c>
      <c r="C3" s="47">
        <v>4940</v>
      </c>
      <c r="D3" s="47">
        <v>5000</v>
      </c>
      <c r="E3" s="47">
        <v>1099</v>
      </c>
      <c r="F3" s="47">
        <f t="shared" ref="F3:F65" si="0">C3+D3+E3</f>
        <v>11039</v>
      </c>
      <c r="G3" s="48">
        <f t="shared" ref="G3:G65" si="1">B3-F3</f>
        <v>14134</v>
      </c>
    </row>
    <row r="4" spans="1:7" ht="15" x14ac:dyDescent="0.25">
      <c r="A4" s="46" t="s">
        <v>391</v>
      </c>
      <c r="B4" s="47">
        <v>25346</v>
      </c>
      <c r="C4" s="47">
        <v>4940</v>
      </c>
      <c r="D4" s="47">
        <v>5000</v>
      </c>
      <c r="E4" s="47">
        <v>1099</v>
      </c>
      <c r="F4" s="47">
        <f t="shared" si="0"/>
        <v>11039</v>
      </c>
      <c r="G4" s="48">
        <f t="shared" si="1"/>
        <v>14307</v>
      </c>
    </row>
    <row r="5" spans="1:7" ht="15" x14ac:dyDescent="0.25">
      <c r="A5" s="49" t="s">
        <v>392</v>
      </c>
      <c r="B5" s="47">
        <f>SUM(B2:B4)</f>
        <v>75519</v>
      </c>
      <c r="C5" s="47">
        <f>SUM(C2:C4)</f>
        <v>14820</v>
      </c>
      <c r="D5" s="47">
        <f>SUM(D2:D4)</f>
        <v>15000</v>
      </c>
      <c r="E5" s="47">
        <f>SUM(E2:E4)</f>
        <v>3297</v>
      </c>
      <c r="F5" s="47">
        <f t="shared" si="0"/>
        <v>33117</v>
      </c>
      <c r="G5" s="48">
        <f t="shared" si="1"/>
        <v>42402</v>
      </c>
    </row>
    <row r="6" spans="1:7" ht="15" x14ac:dyDescent="0.25">
      <c r="A6" s="46" t="s">
        <v>393</v>
      </c>
      <c r="B6" s="47">
        <v>25519</v>
      </c>
      <c r="C6" s="47">
        <v>4940</v>
      </c>
      <c r="D6" s="47">
        <v>5000</v>
      </c>
      <c r="E6" s="47">
        <v>1099</v>
      </c>
      <c r="F6" s="47">
        <f t="shared" si="0"/>
        <v>11039</v>
      </c>
      <c r="G6" s="48">
        <f t="shared" si="1"/>
        <v>14480</v>
      </c>
    </row>
    <row r="7" spans="1:7" ht="15" x14ac:dyDescent="0.25">
      <c r="A7" s="46" t="s">
        <v>46</v>
      </c>
      <c r="B7" s="47">
        <v>25692</v>
      </c>
      <c r="C7" s="47">
        <v>4940</v>
      </c>
      <c r="D7" s="47">
        <v>5000</v>
      </c>
      <c r="E7" s="47">
        <v>1099</v>
      </c>
      <c r="F7" s="47">
        <f t="shared" si="0"/>
        <v>11039</v>
      </c>
      <c r="G7" s="48">
        <f t="shared" si="1"/>
        <v>14653</v>
      </c>
    </row>
    <row r="8" spans="1:7" ht="15" x14ac:dyDescent="0.25">
      <c r="A8" s="46" t="s">
        <v>394</v>
      </c>
      <c r="B8" s="47">
        <v>25865</v>
      </c>
      <c r="C8" s="47">
        <v>4940</v>
      </c>
      <c r="D8" s="47">
        <v>5000</v>
      </c>
      <c r="E8" s="47">
        <v>1099</v>
      </c>
      <c r="F8" s="47">
        <f t="shared" si="0"/>
        <v>11039</v>
      </c>
      <c r="G8" s="48">
        <f t="shared" si="1"/>
        <v>14826</v>
      </c>
    </row>
    <row r="9" spans="1:7" ht="15" x14ac:dyDescent="0.25">
      <c r="A9" s="49" t="s">
        <v>392</v>
      </c>
      <c r="B9" s="47">
        <f>SUM(B6:B8)</f>
        <v>77076</v>
      </c>
      <c r="C9" s="47">
        <f>SUM(C6:C8)</f>
        <v>14820</v>
      </c>
      <c r="D9" s="47">
        <f>SUM(D6:D8)</f>
        <v>15000</v>
      </c>
      <c r="E9" s="47">
        <f>SUM(E6:E8)</f>
        <v>3297</v>
      </c>
      <c r="F9" s="47">
        <f t="shared" si="0"/>
        <v>33117</v>
      </c>
      <c r="G9" s="48">
        <f t="shared" si="1"/>
        <v>43959</v>
      </c>
    </row>
    <row r="10" spans="1:7" ht="15" x14ac:dyDescent="0.25">
      <c r="A10" s="46" t="s">
        <v>395</v>
      </c>
      <c r="B10" s="47">
        <v>26038</v>
      </c>
      <c r="C10" s="47">
        <v>4940</v>
      </c>
      <c r="D10" s="47">
        <v>5000</v>
      </c>
      <c r="E10" s="47">
        <v>1099</v>
      </c>
      <c r="F10" s="47">
        <f t="shared" si="0"/>
        <v>11039</v>
      </c>
      <c r="G10" s="48">
        <f t="shared" si="1"/>
        <v>14999</v>
      </c>
    </row>
    <row r="11" spans="1:7" ht="15" x14ac:dyDescent="0.25">
      <c r="A11" s="46" t="s">
        <v>396</v>
      </c>
      <c r="B11" s="47">
        <v>26211</v>
      </c>
      <c r="C11" s="47">
        <v>4940</v>
      </c>
      <c r="D11" s="47">
        <v>5000</v>
      </c>
      <c r="E11" s="47">
        <v>1099</v>
      </c>
      <c r="F11" s="47">
        <f t="shared" si="0"/>
        <v>11039</v>
      </c>
      <c r="G11" s="48">
        <f t="shared" si="1"/>
        <v>15172</v>
      </c>
    </row>
    <row r="12" spans="1:7" ht="15" x14ac:dyDescent="0.25">
      <c r="A12" s="46" t="s">
        <v>397</v>
      </c>
      <c r="B12" s="47">
        <v>26384</v>
      </c>
      <c r="C12" s="47">
        <v>4940</v>
      </c>
      <c r="D12" s="47">
        <v>5000</v>
      </c>
      <c r="E12" s="47">
        <v>1099</v>
      </c>
      <c r="F12" s="47">
        <f t="shared" si="0"/>
        <v>11039</v>
      </c>
      <c r="G12" s="48">
        <f t="shared" si="1"/>
        <v>15345</v>
      </c>
    </row>
    <row r="13" spans="1:7" ht="15" x14ac:dyDescent="0.25">
      <c r="A13" s="49" t="s">
        <v>392</v>
      </c>
      <c r="B13" s="47">
        <f>SUM(B10:B12)</f>
        <v>78633</v>
      </c>
      <c r="C13" s="47">
        <f>SUM(C10:C12)</f>
        <v>14820</v>
      </c>
      <c r="D13" s="47">
        <f>SUM(D10:D12)</f>
        <v>15000</v>
      </c>
      <c r="E13" s="47">
        <f>SUM(E10:E12)</f>
        <v>3297</v>
      </c>
      <c r="F13" s="47">
        <f t="shared" si="0"/>
        <v>33117</v>
      </c>
      <c r="G13" s="48">
        <f t="shared" si="1"/>
        <v>45516</v>
      </c>
    </row>
    <row r="14" spans="1:7" ht="15" x14ac:dyDescent="0.25">
      <c r="A14" s="46" t="s">
        <v>398</v>
      </c>
      <c r="B14" s="47">
        <v>26557</v>
      </c>
      <c r="C14" s="47">
        <v>4940</v>
      </c>
      <c r="D14" s="47">
        <v>5000</v>
      </c>
      <c r="E14" s="47">
        <v>1099</v>
      </c>
      <c r="F14" s="47">
        <f t="shared" si="0"/>
        <v>11039</v>
      </c>
      <c r="G14" s="48">
        <f t="shared" si="1"/>
        <v>15518</v>
      </c>
    </row>
    <row r="15" spans="1:7" ht="15" x14ac:dyDescent="0.25">
      <c r="A15" s="46" t="s">
        <v>399</v>
      </c>
      <c r="B15" s="47">
        <v>26730</v>
      </c>
      <c r="C15" s="47">
        <v>4940</v>
      </c>
      <c r="D15" s="47">
        <v>5000</v>
      </c>
      <c r="E15" s="47">
        <v>1099</v>
      </c>
      <c r="F15" s="47">
        <f t="shared" si="0"/>
        <v>11039</v>
      </c>
      <c r="G15" s="48">
        <f t="shared" si="1"/>
        <v>15691</v>
      </c>
    </row>
    <row r="16" spans="1:7" ht="15" x14ac:dyDescent="0.25">
      <c r="A16" s="46" t="s">
        <v>400</v>
      </c>
      <c r="B16" s="47">
        <v>26903</v>
      </c>
      <c r="C16" s="47">
        <v>4940</v>
      </c>
      <c r="D16" s="47">
        <v>5000</v>
      </c>
      <c r="E16" s="47">
        <v>1099</v>
      </c>
      <c r="F16" s="47">
        <f t="shared" si="0"/>
        <v>11039</v>
      </c>
      <c r="G16" s="48">
        <f>B16-F16</f>
        <v>15864</v>
      </c>
    </row>
    <row r="17" spans="1:7" ht="15" x14ac:dyDescent="0.25">
      <c r="A17" s="49" t="s">
        <v>401</v>
      </c>
      <c r="B17" s="47">
        <f>B5+B9+B13+B14+B15+B16</f>
        <v>311418</v>
      </c>
      <c r="C17" s="47">
        <f>C5+C9+C13</f>
        <v>44460</v>
      </c>
      <c r="D17" s="47">
        <f>D5+D9+D13</f>
        <v>45000</v>
      </c>
      <c r="E17" s="47">
        <f>E5+E9+E13</f>
        <v>9891</v>
      </c>
      <c r="F17" s="47">
        <f>C17+D17+E17</f>
        <v>99351</v>
      </c>
      <c r="G17" s="48">
        <f>B17-F17</f>
        <v>212067</v>
      </c>
    </row>
    <row r="18" spans="1:7" ht="15" x14ac:dyDescent="0.25">
      <c r="A18" s="46" t="s">
        <v>389</v>
      </c>
      <c r="B18" s="47">
        <v>27076</v>
      </c>
      <c r="C18" s="47">
        <v>4940</v>
      </c>
      <c r="D18" s="47">
        <v>5000</v>
      </c>
      <c r="E18" s="47">
        <v>1099</v>
      </c>
      <c r="F18" s="47">
        <f t="shared" si="0"/>
        <v>11039</v>
      </c>
      <c r="G18" s="48">
        <f t="shared" si="1"/>
        <v>16037</v>
      </c>
    </row>
    <row r="19" spans="1:7" ht="15" x14ac:dyDescent="0.25">
      <c r="A19" s="46" t="s">
        <v>390</v>
      </c>
      <c r="B19" s="47">
        <v>27249</v>
      </c>
      <c r="C19" s="47">
        <v>4940</v>
      </c>
      <c r="D19" s="47">
        <v>5000</v>
      </c>
      <c r="E19" s="47">
        <v>1099</v>
      </c>
      <c r="F19" s="47">
        <f t="shared" si="0"/>
        <v>11039</v>
      </c>
      <c r="G19" s="48">
        <f t="shared" si="1"/>
        <v>16210</v>
      </c>
    </row>
    <row r="20" spans="1:7" ht="15" x14ac:dyDescent="0.25">
      <c r="A20" s="46" t="s">
        <v>391</v>
      </c>
      <c r="B20" s="47">
        <v>27422</v>
      </c>
      <c r="C20" s="47">
        <v>4940</v>
      </c>
      <c r="D20" s="47">
        <v>5000</v>
      </c>
      <c r="E20" s="47">
        <v>1099</v>
      </c>
      <c r="F20" s="47">
        <f t="shared" si="0"/>
        <v>11039</v>
      </c>
      <c r="G20" s="48">
        <f t="shared" si="1"/>
        <v>16383</v>
      </c>
    </row>
    <row r="21" spans="1:7" ht="15" x14ac:dyDescent="0.25">
      <c r="A21" s="49" t="s">
        <v>392</v>
      </c>
      <c r="B21" s="47">
        <f>SUM(B18:B20)</f>
        <v>81747</v>
      </c>
      <c r="C21" s="47">
        <f>SUM(C18:C20)</f>
        <v>14820</v>
      </c>
      <c r="D21" s="47">
        <f>SUM(D18:D20)</f>
        <v>15000</v>
      </c>
      <c r="E21" s="47">
        <f>SUM(E18:E20)</f>
        <v>3297</v>
      </c>
      <c r="F21" s="47">
        <f t="shared" si="0"/>
        <v>33117</v>
      </c>
      <c r="G21" s="48">
        <f t="shared" si="1"/>
        <v>48630</v>
      </c>
    </row>
    <row r="22" spans="1:7" ht="15" x14ac:dyDescent="0.25">
      <c r="A22" s="46" t="s">
        <v>393</v>
      </c>
      <c r="B22" s="47">
        <v>27595</v>
      </c>
      <c r="C22" s="47">
        <v>5000</v>
      </c>
      <c r="D22" s="47">
        <v>5000</v>
      </c>
      <c r="E22" s="47">
        <v>1099</v>
      </c>
      <c r="F22" s="47">
        <f t="shared" si="0"/>
        <v>11099</v>
      </c>
      <c r="G22" s="48">
        <f t="shared" si="1"/>
        <v>16496</v>
      </c>
    </row>
    <row r="23" spans="1:7" ht="15" x14ac:dyDescent="0.25">
      <c r="A23" s="46" t="s">
        <v>46</v>
      </c>
      <c r="B23" s="47">
        <v>27768</v>
      </c>
      <c r="C23" s="47">
        <v>5000</v>
      </c>
      <c r="D23" s="47">
        <v>5000</v>
      </c>
      <c r="E23" s="47">
        <v>1099</v>
      </c>
      <c r="F23" s="47">
        <f t="shared" si="0"/>
        <v>11099</v>
      </c>
      <c r="G23" s="48">
        <f t="shared" si="1"/>
        <v>16669</v>
      </c>
    </row>
    <row r="24" spans="1:7" ht="15" x14ac:dyDescent="0.25">
      <c r="A24" s="46" t="s">
        <v>394</v>
      </c>
      <c r="B24" s="47">
        <v>27941</v>
      </c>
      <c r="C24" s="47">
        <v>5000</v>
      </c>
      <c r="D24" s="47">
        <v>5000</v>
      </c>
      <c r="E24" s="47">
        <v>1099</v>
      </c>
      <c r="F24" s="47">
        <f t="shared" si="0"/>
        <v>11099</v>
      </c>
      <c r="G24" s="48">
        <f t="shared" si="1"/>
        <v>16842</v>
      </c>
    </row>
    <row r="25" spans="1:7" ht="15" x14ac:dyDescent="0.25">
      <c r="A25" s="49" t="s">
        <v>392</v>
      </c>
      <c r="B25" s="47">
        <f>SUM(B22:B24)</f>
        <v>83304</v>
      </c>
      <c r="C25" s="47">
        <f>SUM(C22:C24)</f>
        <v>15000</v>
      </c>
      <c r="D25" s="47">
        <f>SUM(D22:D24)</f>
        <v>15000</v>
      </c>
      <c r="E25" s="47">
        <f>SUM(E22:E24)</f>
        <v>3297</v>
      </c>
      <c r="F25" s="47">
        <f t="shared" si="0"/>
        <v>33297</v>
      </c>
      <c r="G25" s="48">
        <f t="shared" si="1"/>
        <v>50007</v>
      </c>
    </row>
    <row r="26" spans="1:7" ht="15" x14ac:dyDescent="0.25">
      <c r="A26" s="46" t="s">
        <v>395</v>
      </c>
      <c r="B26" s="47">
        <v>28114</v>
      </c>
      <c r="C26" s="47">
        <v>5000</v>
      </c>
      <c r="D26" s="47">
        <v>5000</v>
      </c>
      <c r="E26" s="47">
        <v>1099</v>
      </c>
      <c r="F26" s="47">
        <f t="shared" si="0"/>
        <v>11099</v>
      </c>
      <c r="G26" s="48">
        <f t="shared" si="1"/>
        <v>17015</v>
      </c>
    </row>
    <row r="27" spans="1:7" ht="15" x14ac:dyDescent="0.25">
      <c r="A27" s="46" t="s">
        <v>396</v>
      </c>
      <c r="B27" s="47">
        <v>28287</v>
      </c>
      <c r="C27" s="47">
        <v>5000</v>
      </c>
      <c r="D27" s="47">
        <v>5000</v>
      </c>
      <c r="E27" s="47">
        <v>1099</v>
      </c>
      <c r="F27" s="47">
        <f t="shared" si="0"/>
        <v>11099</v>
      </c>
      <c r="G27" s="48">
        <f t="shared" si="1"/>
        <v>17188</v>
      </c>
    </row>
    <row r="28" spans="1:7" ht="15" x14ac:dyDescent="0.25">
      <c r="A28" s="46" t="s">
        <v>397</v>
      </c>
      <c r="B28" s="47">
        <v>28460</v>
      </c>
      <c r="C28" s="47">
        <v>5000</v>
      </c>
      <c r="D28" s="47">
        <v>5000</v>
      </c>
      <c r="E28" s="47">
        <v>1099</v>
      </c>
      <c r="F28" s="47">
        <f t="shared" si="0"/>
        <v>11099</v>
      </c>
      <c r="G28" s="48">
        <f t="shared" si="1"/>
        <v>17361</v>
      </c>
    </row>
    <row r="29" spans="1:7" ht="15" x14ac:dyDescent="0.25">
      <c r="A29" s="49" t="s">
        <v>392</v>
      </c>
      <c r="B29" s="47">
        <f>SUM(B26:B28)</f>
        <v>84861</v>
      </c>
      <c r="C29" s="47">
        <f>SUM(C26:C28)</f>
        <v>15000</v>
      </c>
      <c r="D29" s="47">
        <f>SUM(D26:D28)</f>
        <v>15000</v>
      </c>
      <c r="E29" s="47">
        <f>SUM(E26:E28)</f>
        <v>3297</v>
      </c>
      <c r="F29" s="47">
        <f t="shared" si="0"/>
        <v>33297</v>
      </c>
      <c r="G29" s="48">
        <f t="shared" si="1"/>
        <v>51564</v>
      </c>
    </row>
    <row r="30" spans="1:7" ht="15" x14ac:dyDescent="0.25">
      <c r="A30" s="46" t="s">
        <v>398</v>
      </c>
      <c r="B30" s="47">
        <v>28633</v>
      </c>
      <c r="C30" s="47">
        <v>5000</v>
      </c>
      <c r="D30" s="47">
        <v>5000</v>
      </c>
      <c r="E30" s="47">
        <v>1099</v>
      </c>
      <c r="F30" s="47">
        <f t="shared" si="0"/>
        <v>11099</v>
      </c>
      <c r="G30" s="48">
        <f t="shared" si="1"/>
        <v>17534</v>
      </c>
    </row>
    <row r="31" spans="1:7" ht="15" x14ac:dyDescent="0.25">
      <c r="A31" s="46" t="s">
        <v>399</v>
      </c>
      <c r="B31" s="47">
        <v>28806</v>
      </c>
      <c r="C31" s="47">
        <v>5000</v>
      </c>
      <c r="D31" s="47">
        <v>5000</v>
      </c>
      <c r="E31" s="47">
        <v>1099</v>
      </c>
      <c r="F31" s="47">
        <f t="shared" si="0"/>
        <v>11099</v>
      </c>
      <c r="G31" s="48">
        <f t="shared" si="1"/>
        <v>17707</v>
      </c>
    </row>
    <row r="32" spans="1:7" ht="15" x14ac:dyDescent="0.25">
      <c r="A32" s="46" t="s">
        <v>400</v>
      </c>
      <c r="B32" s="47">
        <v>28979</v>
      </c>
      <c r="C32" s="47">
        <v>5000</v>
      </c>
      <c r="D32" s="47">
        <v>5000</v>
      </c>
      <c r="E32" s="47">
        <v>1099</v>
      </c>
      <c r="F32" s="47">
        <f t="shared" si="0"/>
        <v>11099</v>
      </c>
      <c r="G32" s="48">
        <f t="shared" si="1"/>
        <v>17880</v>
      </c>
    </row>
    <row r="33" spans="1:7" ht="15" x14ac:dyDescent="0.25">
      <c r="A33" s="49" t="s">
        <v>401</v>
      </c>
      <c r="B33" s="47">
        <f>B21+B25+B29+B30+B31+B32</f>
        <v>336330</v>
      </c>
      <c r="C33" s="47">
        <f>C21+C25+C29+C30+C31+C32</f>
        <v>59820</v>
      </c>
      <c r="D33" s="47">
        <f>D21+D25+D29+D30+D31+D32</f>
        <v>60000</v>
      </c>
      <c r="E33" s="47">
        <f>E21+E25+E29+E30+E31+E32</f>
        <v>13188</v>
      </c>
      <c r="F33" s="47">
        <f t="shared" si="0"/>
        <v>133008</v>
      </c>
      <c r="G33" s="48">
        <f t="shared" si="1"/>
        <v>203322</v>
      </c>
    </row>
    <row r="34" spans="1:7" ht="15" x14ac:dyDescent="0.25">
      <c r="A34" s="46" t="s">
        <v>389</v>
      </c>
      <c r="B34" s="47">
        <v>29152</v>
      </c>
      <c r="C34" s="47">
        <v>5000</v>
      </c>
      <c r="D34" s="47">
        <v>5000</v>
      </c>
      <c r="E34" s="47">
        <v>1099</v>
      </c>
      <c r="F34" s="47">
        <f t="shared" si="0"/>
        <v>11099</v>
      </c>
      <c r="G34" s="48">
        <f t="shared" si="1"/>
        <v>18053</v>
      </c>
    </row>
    <row r="35" spans="1:7" ht="15" x14ac:dyDescent="0.25">
      <c r="A35" s="46" t="s">
        <v>390</v>
      </c>
      <c r="B35" s="47">
        <v>29325</v>
      </c>
      <c r="C35" s="47">
        <v>5000</v>
      </c>
      <c r="D35" s="47">
        <v>5000</v>
      </c>
      <c r="E35" s="47">
        <v>1099</v>
      </c>
      <c r="F35" s="47">
        <f t="shared" si="0"/>
        <v>11099</v>
      </c>
      <c r="G35" s="48">
        <f t="shared" si="1"/>
        <v>18226</v>
      </c>
    </row>
    <row r="36" spans="1:7" ht="15" x14ac:dyDescent="0.25">
      <c r="A36" s="46" t="s">
        <v>391</v>
      </c>
      <c r="B36" s="47">
        <v>29498</v>
      </c>
      <c r="C36" s="47">
        <v>5000</v>
      </c>
      <c r="D36" s="47">
        <v>5000</v>
      </c>
      <c r="E36" s="47">
        <v>1099</v>
      </c>
      <c r="F36" s="47">
        <f t="shared" si="0"/>
        <v>11099</v>
      </c>
      <c r="G36" s="48">
        <f t="shared" si="1"/>
        <v>18399</v>
      </c>
    </row>
    <row r="37" spans="1:7" ht="15" x14ac:dyDescent="0.25">
      <c r="A37" s="46" t="s">
        <v>392</v>
      </c>
      <c r="B37" s="47">
        <f>SUM(B34:B36)</f>
        <v>87975</v>
      </c>
      <c r="C37" s="47">
        <f>SUM(C34:C36)</f>
        <v>15000</v>
      </c>
      <c r="D37" s="47">
        <f>SUM(D34:D36)</f>
        <v>15000</v>
      </c>
      <c r="E37" s="47">
        <f>SUM(E34:E36)</f>
        <v>3297</v>
      </c>
      <c r="F37" s="47">
        <f t="shared" si="0"/>
        <v>33297</v>
      </c>
      <c r="G37" s="48">
        <f t="shared" si="1"/>
        <v>54678</v>
      </c>
    </row>
    <row r="38" spans="1:7" ht="15" x14ac:dyDescent="0.25">
      <c r="A38" s="46" t="s">
        <v>393</v>
      </c>
      <c r="B38" s="47">
        <v>29671</v>
      </c>
      <c r="C38" s="47">
        <v>5000</v>
      </c>
      <c r="D38" s="47">
        <v>5000</v>
      </c>
      <c r="E38" s="47">
        <v>1200</v>
      </c>
      <c r="F38" s="47">
        <f t="shared" si="0"/>
        <v>11200</v>
      </c>
      <c r="G38" s="48">
        <f t="shared" si="1"/>
        <v>18471</v>
      </c>
    </row>
    <row r="39" spans="1:7" ht="15" x14ac:dyDescent="0.25">
      <c r="A39" s="46" t="s">
        <v>46</v>
      </c>
      <c r="B39" s="47">
        <v>29844</v>
      </c>
      <c r="C39" s="47">
        <v>5000</v>
      </c>
      <c r="D39" s="47">
        <v>4950</v>
      </c>
      <c r="E39" s="47">
        <v>1301</v>
      </c>
      <c r="F39" s="47">
        <f t="shared" si="0"/>
        <v>11251</v>
      </c>
      <c r="G39" s="48">
        <f t="shared" si="1"/>
        <v>18593</v>
      </c>
    </row>
    <row r="40" spans="1:7" ht="15" x14ac:dyDescent="0.25">
      <c r="A40" s="46" t="s">
        <v>394</v>
      </c>
      <c r="B40" s="47">
        <v>30017</v>
      </c>
      <c r="C40" s="47">
        <v>5050</v>
      </c>
      <c r="D40" s="47">
        <v>4900</v>
      </c>
      <c r="E40" s="47">
        <v>1402</v>
      </c>
      <c r="F40" s="47">
        <f t="shared" si="0"/>
        <v>11352</v>
      </c>
      <c r="G40" s="48">
        <f t="shared" si="1"/>
        <v>18665</v>
      </c>
    </row>
    <row r="41" spans="1:7" ht="15" x14ac:dyDescent="0.25">
      <c r="A41" s="46" t="s">
        <v>402</v>
      </c>
      <c r="B41" s="47">
        <f>SUM(B38:B40)</f>
        <v>89532</v>
      </c>
      <c r="C41" s="47">
        <f>SUM(C38:C40)</f>
        <v>15050</v>
      </c>
      <c r="D41" s="47">
        <f>SUM(D38:D40)</f>
        <v>14850</v>
      </c>
      <c r="E41" s="47">
        <f>SUM(E38:E40)</f>
        <v>3903</v>
      </c>
      <c r="F41" s="47">
        <f t="shared" si="0"/>
        <v>33803</v>
      </c>
      <c r="G41" s="48">
        <f t="shared" si="1"/>
        <v>55729</v>
      </c>
    </row>
    <row r="42" spans="1:7" ht="15" x14ac:dyDescent="0.25">
      <c r="A42" s="46" t="s">
        <v>395</v>
      </c>
      <c r="B42" s="47">
        <v>30190</v>
      </c>
      <c r="C42" s="47">
        <v>5100</v>
      </c>
      <c r="D42" s="47">
        <v>4850</v>
      </c>
      <c r="E42" s="47">
        <v>1402</v>
      </c>
      <c r="F42" s="47">
        <f t="shared" si="0"/>
        <v>11352</v>
      </c>
      <c r="G42" s="48">
        <f t="shared" si="1"/>
        <v>18838</v>
      </c>
    </row>
    <row r="43" spans="1:7" ht="15" x14ac:dyDescent="0.25">
      <c r="A43" s="46" t="s">
        <v>396</v>
      </c>
      <c r="B43" s="47">
        <v>30363</v>
      </c>
      <c r="C43" s="47">
        <v>5150</v>
      </c>
      <c r="D43" s="47">
        <v>4800</v>
      </c>
      <c r="E43" s="47">
        <v>1402</v>
      </c>
      <c r="F43" s="47">
        <f t="shared" si="0"/>
        <v>11352</v>
      </c>
      <c r="G43" s="48">
        <f t="shared" si="1"/>
        <v>19011</v>
      </c>
    </row>
    <row r="44" spans="1:7" ht="15" x14ac:dyDescent="0.25">
      <c r="A44" s="46" t="s">
        <v>397</v>
      </c>
      <c r="B44" s="47">
        <v>30536</v>
      </c>
      <c r="C44" s="47">
        <v>5200</v>
      </c>
      <c r="D44" s="47">
        <v>4750</v>
      </c>
      <c r="E44" s="47">
        <v>1402</v>
      </c>
      <c r="F44" s="47">
        <f t="shared" si="0"/>
        <v>11352</v>
      </c>
      <c r="G44" s="48">
        <f t="shared" si="1"/>
        <v>19184</v>
      </c>
    </row>
    <row r="45" spans="1:7" ht="15" x14ac:dyDescent="0.25">
      <c r="A45" s="46" t="s">
        <v>392</v>
      </c>
      <c r="B45" s="47">
        <f>SUM(B42:B44)</f>
        <v>91089</v>
      </c>
      <c r="C45" s="47">
        <f>SUM(C42:C44)</f>
        <v>15450</v>
      </c>
      <c r="D45" s="47">
        <f>SUM(D42:D44)</f>
        <v>14400</v>
      </c>
      <c r="E45" s="47">
        <f>SUM(E42:E44)</f>
        <v>4206</v>
      </c>
      <c r="F45" s="47">
        <f t="shared" si="0"/>
        <v>34056</v>
      </c>
      <c r="G45" s="48">
        <f t="shared" si="1"/>
        <v>57033</v>
      </c>
    </row>
    <row r="46" spans="1:7" ht="15" x14ac:dyDescent="0.25">
      <c r="A46" s="46" t="s">
        <v>398</v>
      </c>
      <c r="B46" s="47">
        <v>30709</v>
      </c>
      <c r="C46" s="47">
        <v>5250</v>
      </c>
      <c r="D46" s="47">
        <v>4700</v>
      </c>
      <c r="E46" s="47">
        <v>1402</v>
      </c>
      <c r="F46" s="47">
        <f t="shared" si="0"/>
        <v>11352</v>
      </c>
      <c r="G46" s="48">
        <f t="shared" si="1"/>
        <v>19357</v>
      </c>
    </row>
    <row r="47" spans="1:7" ht="15" x14ac:dyDescent="0.25">
      <c r="A47" s="46" t="s">
        <v>399</v>
      </c>
      <c r="B47" s="47">
        <v>30882</v>
      </c>
      <c r="C47" s="47">
        <v>5300</v>
      </c>
      <c r="D47" s="47">
        <v>4650</v>
      </c>
      <c r="E47" s="47">
        <v>1402</v>
      </c>
      <c r="F47" s="47">
        <f t="shared" si="0"/>
        <v>11352</v>
      </c>
      <c r="G47" s="48">
        <f t="shared" si="1"/>
        <v>19530</v>
      </c>
    </row>
    <row r="48" spans="1:7" ht="15" x14ac:dyDescent="0.25">
      <c r="A48" s="46" t="s">
        <v>400</v>
      </c>
      <c r="B48" s="47">
        <v>31055</v>
      </c>
      <c r="C48" s="47">
        <v>5350</v>
      </c>
      <c r="D48" s="47">
        <v>4600</v>
      </c>
      <c r="E48" s="47">
        <v>1402</v>
      </c>
      <c r="F48" s="47">
        <f t="shared" si="0"/>
        <v>11352</v>
      </c>
      <c r="G48" s="48">
        <f t="shared" si="1"/>
        <v>19703</v>
      </c>
    </row>
    <row r="49" spans="1:7" ht="15" x14ac:dyDescent="0.25">
      <c r="A49" s="49" t="s">
        <v>401</v>
      </c>
      <c r="B49" s="47">
        <f>B41+B37+B45+B46+B47+B48</f>
        <v>361242</v>
      </c>
      <c r="C49" s="47">
        <f>C41+C37+C45+C46+C47+C48</f>
        <v>61400</v>
      </c>
      <c r="D49" s="47">
        <f>D41+D37+D45+D46+D47+D48</f>
        <v>58200</v>
      </c>
      <c r="E49" s="47">
        <f>E41+E37+E45+E46+E47+E48</f>
        <v>15612</v>
      </c>
      <c r="F49" s="47">
        <f t="shared" si="0"/>
        <v>135212</v>
      </c>
      <c r="G49" s="48">
        <f t="shared" si="1"/>
        <v>226030</v>
      </c>
    </row>
    <row r="50" spans="1:7" ht="15" x14ac:dyDescent="0.25">
      <c r="A50" s="46" t="s">
        <v>389</v>
      </c>
      <c r="B50" s="47">
        <v>31029</v>
      </c>
      <c r="C50" s="47">
        <v>5400</v>
      </c>
      <c r="D50" s="47">
        <v>4550</v>
      </c>
      <c r="E50" s="47">
        <v>1402</v>
      </c>
      <c r="F50" s="47">
        <f t="shared" si="0"/>
        <v>11352</v>
      </c>
      <c r="G50" s="48">
        <f t="shared" si="1"/>
        <v>19677</v>
      </c>
    </row>
    <row r="51" spans="1:7" ht="15" x14ac:dyDescent="0.25">
      <c r="A51" s="46" t="s">
        <v>390</v>
      </c>
      <c r="B51" s="47">
        <v>31003</v>
      </c>
      <c r="C51" s="47">
        <v>5450</v>
      </c>
      <c r="D51" s="47">
        <v>4500</v>
      </c>
      <c r="E51" s="47">
        <v>1402</v>
      </c>
      <c r="F51" s="47">
        <f t="shared" si="0"/>
        <v>11352</v>
      </c>
      <c r="G51" s="48">
        <f t="shared" si="1"/>
        <v>19651</v>
      </c>
    </row>
    <row r="52" spans="1:7" ht="15" x14ac:dyDescent="0.25">
      <c r="A52" s="46" t="s">
        <v>391</v>
      </c>
      <c r="B52" s="47">
        <v>30977</v>
      </c>
      <c r="C52" s="47">
        <v>5500</v>
      </c>
      <c r="D52" s="47">
        <v>4500</v>
      </c>
      <c r="E52" s="47">
        <v>1402</v>
      </c>
      <c r="F52" s="47">
        <f t="shared" si="0"/>
        <v>11402</v>
      </c>
      <c r="G52" s="48">
        <f>B52-F52</f>
        <v>19575</v>
      </c>
    </row>
    <row r="53" spans="1:7" ht="15" x14ac:dyDescent="0.25">
      <c r="A53" s="49" t="s">
        <v>402</v>
      </c>
      <c r="B53" s="47">
        <f>SUM(B50:B52)</f>
        <v>93009</v>
      </c>
      <c r="C53" s="47">
        <f>SUM(C50:C52)</f>
        <v>16350</v>
      </c>
      <c r="D53" s="47">
        <f>SUM(D50:D52)</f>
        <v>13550</v>
      </c>
      <c r="E53" s="47">
        <f>SUM(E50:E52)</f>
        <v>4206</v>
      </c>
      <c r="F53" s="47">
        <f t="shared" si="0"/>
        <v>34106</v>
      </c>
      <c r="G53" s="48">
        <f>B53-F53</f>
        <v>58903</v>
      </c>
    </row>
    <row r="54" spans="1:7" ht="15" x14ac:dyDescent="0.25">
      <c r="A54" s="46" t="s">
        <v>393</v>
      </c>
      <c r="B54" s="47">
        <v>30951</v>
      </c>
      <c r="C54" s="47">
        <v>5550</v>
      </c>
      <c r="D54" s="47">
        <v>4500</v>
      </c>
      <c r="E54" s="47">
        <v>1402</v>
      </c>
      <c r="F54" s="47">
        <f t="shared" si="0"/>
        <v>11452</v>
      </c>
      <c r="G54" s="48">
        <f t="shared" si="1"/>
        <v>19499</v>
      </c>
    </row>
    <row r="55" spans="1:7" ht="15" x14ac:dyDescent="0.25">
      <c r="A55" s="46" t="s">
        <v>46</v>
      </c>
      <c r="B55" s="47">
        <v>30925</v>
      </c>
      <c r="C55" s="47">
        <v>5600</v>
      </c>
      <c r="D55" s="47">
        <v>4500</v>
      </c>
      <c r="E55" s="47">
        <v>1402</v>
      </c>
      <c r="F55" s="47">
        <f t="shared" si="0"/>
        <v>11502</v>
      </c>
      <c r="G55" s="48">
        <f t="shared" si="1"/>
        <v>19423</v>
      </c>
    </row>
    <row r="56" spans="1:7" ht="15" x14ac:dyDescent="0.25">
      <c r="A56" s="46" t="s">
        <v>394</v>
      </c>
      <c r="B56" s="47">
        <v>30899</v>
      </c>
      <c r="C56" s="47">
        <v>5650</v>
      </c>
      <c r="D56" s="47">
        <v>4500</v>
      </c>
      <c r="E56" s="47">
        <v>1402</v>
      </c>
      <c r="F56" s="47">
        <f t="shared" si="0"/>
        <v>11552</v>
      </c>
      <c r="G56" s="48">
        <f t="shared" si="1"/>
        <v>19347</v>
      </c>
    </row>
    <row r="57" spans="1:7" ht="15" x14ac:dyDescent="0.25">
      <c r="A57" s="49" t="s">
        <v>402</v>
      </c>
      <c r="B57" s="47">
        <f>SUM(B54:B56)</f>
        <v>92775</v>
      </c>
      <c r="C57" s="47">
        <f>SUM(C54:C56)</f>
        <v>16800</v>
      </c>
      <c r="D57" s="47">
        <f>SUM(D54:D56)</f>
        <v>13500</v>
      </c>
      <c r="E57" s="47">
        <f>SUM(E54:E56)</f>
        <v>4206</v>
      </c>
      <c r="F57" s="47">
        <f t="shared" si="0"/>
        <v>34506</v>
      </c>
      <c r="G57" s="48">
        <f t="shared" si="1"/>
        <v>58269</v>
      </c>
    </row>
    <row r="58" spans="1:7" ht="15" x14ac:dyDescent="0.25">
      <c r="A58" s="46" t="s">
        <v>395</v>
      </c>
      <c r="B58" s="47">
        <v>30873</v>
      </c>
      <c r="C58" s="47">
        <v>5700</v>
      </c>
      <c r="D58" s="47">
        <v>4500</v>
      </c>
      <c r="E58" s="47">
        <v>1402</v>
      </c>
      <c r="F58" s="47">
        <f t="shared" si="0"/>
        <v>11602</v>
      </c>
      <c r="G58" s="48">
        <f t="shared" si="1"/>
        <v>19271</v>
      </c>
    </row>
    <row r="59" spans="1:7" ht="15" x14ac:dyDescent="0.25">
      <c r="A59" s="46" t="s">
        <v>396</v>
      </c>
      <c r="B59" s="47">
        <v>30847</v>
      </c>
      <c r="C59" s="47">
        <v>5750</v>
      </c>
      <c r="D59" s="47">
        <v>4500</v>
      </c>
      <c r="E59" s="47">
        <v>1402</v>
      </c>
      <c r="F59" s="47">
        <f t="shared" si="0"/>
        <v>11652</v>
      </c>
      <c r="G59" s="48">
        <f t="shared" si="1"/>
        <v>19195</v>
      </c>
    </row>
    <row r="60" spans="1:7" ht="15" x14ac:dyDescent="0.25">
      <c r="A60" s="46" t="s">
        <v>397</v>
      </c>
      <c r="B60" s="47">
        <v>30821</v>
      </c>
      <c r="C60" s="47">
        <v>5800</v>
      </c>
      <c r="D60" s="47">
        <v>4500</v>
      </c>
      <c r="E60" s="47">
        <v>1402</v>
      </c>
      <c r="F60" s="47">
        <f t="shared" si="0"/>
        <v>11702</v>
      </c>
      <c r="G60" s="48">
        <f t="shared" si="1"/>
        <v>19119</v>
      </c>
    </row>
    <row r="61" spans="1:7" ht="15" x14ac:dyDescent="0.25">
      <c r="A61" s="49" t="s">
        <v>402</v>
      </c>
      <c r="B61" s="47">
        <f>SUM(B58:B60)</f>
        <v>92541</v>
      </c>
      <c r="C61" s="47">
        <f>SUM(C58:C60)</f>
        <v>17250</v>
      </c>
      <c r="D61" s="47">
        <f>SUM(D58:D60)</f>
        <v>13500</v>
      </c>
      <c r="E61" s="47">
        <f>SUM(E58:E60)</f>
        <v>4206</v>
      </c>
      <c r="F61" s="47">
        <f t="shared" si="0"/>
        <v>34956</v>
      </c>
      <c r="G61" s="48">
        <f t="shared" si="1"/>
        <v>57585</v>
      </c>
    </row>
    <row r="62" spans="1:7" ht="15" x14ac:dyDescent="0.25">
      <c r="A62" s="46" t="s">
        <v>398</v>
      </c>
      <c r="B62" s="47">
        <v>30795</v>
      </c>
      <c r="C62" s="47">
        <v>5850</v>
      </c>
      <c r="D62" s="47">
        <v>4500</v>
      </c>
      <c r="E62" s="47">
        <v>1402</v>
      </c>
      <c r="F62" s="47">
        <f t="shared" si="0"/>
        <v>11752</v>
      </c>
      <c r="G62" s="48">
        <f t="shared" si="1"/>
        <v>19043</v>
      </c>
    </row>
    <row r="63" spans="1:7" ht="15" x14ac:dyDescent="0.25">
      <c r="A63" s="46" t="s">
        <v>399</v>
      </c>
      <c r="B63" s="47">
        <v>30769</v>
      </c>
      <c r="C63" s="47">
        <v>5900</v>
      </c>
      <c r="D63" s="47">
        <v>4500</v>
      </c>
      <c r="E63" s="47">
        <v>1402</v>
      </c>
      <c r="F63" s="47">
        <f t="shared" si="0"/>
        <v>11802</v>
      </c>
      <c r="G63" s="48">
        <f t="shared" si="1"/>
        <v>18967</v>
      </c>
    </row>
    <row r="64" spans="1:7" ht="15" x14ac:dyDescent="0.25">
      <c r="A64" s="46" t="s">
        <v>400</v>
      </c>
      <c r="B64" s="47">
        <v>30743</v>
      </c>
      <c r="C64" s="47">
        <v>5950</v>
      </c>
      <c r="D64" s="47">
        <v>4500</v>
      </c>
      <c r="E64" s="47">
        <v>1402</v>
      </c>
      <c r="F64" s="47">
        <f t="shared" si="0"/>
        <v>11852</v>
      </c>
      <c r="G64" s="48">
        <f t="shared" si="1"/>
        <v>18891</v>
      </c>
    </row>
    <row r="65" spans="1:7" ht="15" x14ac:dyDescent="0.25">
      <c r="A65" s="49" t="s">
        <v>401</v>
      </c>
      <c r="B65" s="47">
        <f>B53+B57+B61+B62+B63+B64</f>
        <v>370632</v>
      </c>
      <c r="C65" s="47">
        <f>C53+C57+C61+C62+C63+C64</f>
        <v>68100</v>
      </c>
      <c r="D65" s="47">
        <f>D53+D57+D61+D62+D63+D64</f>
        <v>54050</v>
      </c>
      <c r="E65" s="47">
        <f>E53+E57+E61+E62+E63+E64</f>
        <v>16824</v>
      </c>
      <c r="F65" s="47">
        <f t="shared" si="0"/>
        <v>138974</v>
      </c>
      <c r="G65" s="48">
        <f t="shared" si="1"/>
        <v>231658</v>
      </c>
    </row>
  </sheetData>
  <pageMargins left="0.75" right="0.75" top="1" bottom="1" header="0.5" footer="0.5"/>
  <pageSetup orientation="portrait" horizontalDpi="300" verticalDpi="300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69401-26DC-488B-B411-CBB026E2A7BF}">
  <sheetPr codeName="Sheet2"/>
  <dimension ref="A1:F9"/>
  <sheetViews>
    <sheetView topLeftCell="A4" zoomScaleNormal="100" workbookViewId="0">
      <selection activeCell="F14" sqref="F14"/>
    </sheetView>
  </sheetViews>
  <sheetFormatPr defaultRowHeight="12.75" x14ac:dyDescent="0.2"/>
  <cols>
    <col min="1" max="1" width="15.5703125" style="5" customWidth="1"/>
    <col min="2" max="2" width="14.28515625" style="5" bestFit="1" customWidth="1"/>
    <col min="3" max="6" width="11.42578125" style="5" bestFit="1" customWidth="1"/>
    <col min="7" max="16384" width="9.140625" style="5"/>
  </cols>
  <sheetData>
    <row r="1" spans="1:6" x14ac:dyDescent="0.2">
      <c r="A1" s="3" t="s">
        <v>44</v>
      </c>
      <c r="B1" s="4">
        <v>15</v>
      </c>
    </row>
    <row r="3" spans="1:6" x14ac:dyDescent="0.2">
      <c r="A3" s="6"/>
      <c r="B3" s="6"/>
      <c r="C3" s="6"/>
      <c r="D3" s="6"/>
      <c r="E3" s="6"/>
      <c r="F3" s="6"/>
    </row>
    <row r="4" spans="1:6" x14ac:dyDescent="0.2">
      <c r="A4" s="6"/>
      <c r="B4" s="7" t="s">
        <v>45</v>
      </c>
      <c r="C4" s="7" t="s">
        <v>46</v>
      </c>
      <c r="D4" s="7" t="s">
        <v>47</v>
      </c>
      <c r="E4" s="7" t="s">
        <v>48</v>
      </c>
      <c r="F4" s="7" t="s">
        <v>49</v>
      </c>
    </row>
    <row r="5" spans="1:6" x14ac:dyDescent="0.2">
      <c r="A5" s="8" t="s">
        <v>50</v>
      </c>
      <c r="B5" s="9">
        <v>34000</v>
      </c>
      <c r="C5" s="9">
        <v>36500</v>
      </c>
      <c r="D5" s="9">
        <v>30000</v>
      </c>
      <c r="E5" s="9">
        <v>40020</v>
      </c>
      <c r="F5" s="9">
        <v>39500</v>
      </c>
    </row>
    <row r="6" spans="1:6" x14ac:dyDescent="0.2">
      <c r="A6" s="8" t="s">
        <v>51</v>
      </c>
      <c r="B6" s="10">
        <f>$B$5*$B$1</f>
        <v>510000</v>
      </c>
      <c r="C6" s="10">
        <f t="shared" ref="C6:F6" si="0">$B$5*$B$1</f>
        <v>510000</v>
      </c>
      <c r="D6" s="10">
        <f t="shared" si="0"/>
        <v>510000</v>
      </c>
      <c r="E6" s="10">
        <f t="shared" si="0"/>
        <v>510000</v>
      </c>
      <c r="F6" s="10">
        <f t="shared" si="0"/>
        <v>510000</v>
      </c>
    </row>
    <row r="7" spans="1:6" x14ac:dyDescent="0.2">
      <c r="A7" s="11"/>
      <c r="B7" s="11"/>
      <c r="C7" s="11"/>
      <c r="D7" s="11"/>
      <c r="E7" s="11"/>
      <c r="F7" s="11"/>
    </row>
    <row r="8" spans="1:6" x14ac:dyDescent="0.2">
      <c r="A8" s="12"/>
      <c r="B8" s="12"/>
      <c r="C8" s="12"/>
      <c r="D8" s="12"/>
      <c r="E8" s="12"/>
      <c r="F8" s="12"/>
    </row>
    <row r="9" spans="1:6" x14ac:dyDescent="0.2">
      <c r="C9" s="12"/>
      <c r="D9" s="12"/>
      <c r="E9" s="12"/>
      <c r="F9" s="12"/>
    </row>
  </sheetData>
  <pageMargins left="0.75" right="0.75" top="1" bottom="1" header="0.5" footer="0.5"/>
  <pageSetup orientation="portrait" r:id="rId1"/>
  <headerFooter differentOddEven="1" differentFirst="1" alignWithMargins="0">
    <oddHeader>&amp;A</oddHeader>
    <oddFooter>Page &amp;P&amp;L&amp;"Calibri,Regular"&amp;11&amp;K999999 </oddFooter>
    <evenHeader>&amp;C&amp;A</evenHeader>
    <evenFooter>&amp;CPage &amp;P&amp;L&amp;"Calibri,Regular"&amp;11&amp;K999999 </evenFooter>
    <firstFooter>&amp;L&amp;"Calibri,Regular"&amp;11&amp;K999999 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35529-4F33-4A1D-8ACE-9635AF900D48}">
  <sheetPr codeName="Sheet3"/>
  <dimension ref="A1:E111"/>
  <sheetViews>
    <sheetView workbookViewId="0">
      <selection activeCell="O13" sqref="O13"/>
    </sheetView>
  </sheetViews>
  <sheetFormatPr defaultRowHeight="15" x14ac:dyDescent="0.25"/>
  <cols>
    <col min="1" max="1" width="17.85546875" bestFit="1" customWidth="1"/>
    <col min="2" max="2" width="10.5703125" bestFit="1" customWidth="1"/>
    <col min="3" max="3" width="10.7109375" bestFit="1" customWidth="1"/>
    <col min="4" max="4" width="12.28515625" bestFit="1" customWidth="1"/>
    <col min="5" max="5" width="11.7109375" bestFit="1" customWidth="1"/>
  </cols>
  <sheetData>
    <row r="1" spans="1:5" x14ac:dyDescent="0.25">
      <c r="A1" s="2" t="s">
        <v>229</v>
      </c>
      <c r="B1" s="2" t="s">
        <v>225</v>
      </c>
      <c r="C1" s="2" t="s">
        <v>226</v>
      </c>
      <c r="D1" s="2" t="s">
        <v>227</v>
      </c>
      <c r="E1" s="2" t="s">
        <v>228</v>
      </c>
    </row>
    <row r="2" spans="1:5" x14ac:dyDescent="0.25">
      <c r="A2">
        <v>1</v>
      </c>
      <c r="B2" t="s">
        <v>52</v>
      </c>
      <c r="C2" t="s">
        <v>53</v>
      </c>
      <c r="D2" t="s">
        <v>54</v>
      </c>
      <c r="E2" t="s">
        <v>55</v>
      </c>
    </row>
    <row r="3" spans="1:5" x14ac:dyDescent="0.25">
      <c r="A3">
        <v>2</v>
      </c>
      <c r="B3" t="s">
        <v>52</v>
      </c>
      <c r="C3" t="s">
        <v>53</v>
      </c>
      <c r="D3" t="s">
        <v>54</v>
      </c>
      <c r="E3" t="s">
        <v>55</v>
      </c>
    </row>
    <row r="4" spans="1:5" x14ac:dyDescent="0.25">
      <c r="A4">
        <v>3</v>
      </c>
      <c r="B4" t="s">
        <v>56</v>
      </c>
      <c r="C4" t="s">
        <v>57</v>
      </c>
      <c r="D4" t="s">
        <v>58</v>
      </c>
      <c r="E4" t="s">
        <v>55</v>
      </c>
    </row>
    <row r="5" spans="1:5" x14ac:dyDescent="0.25">
      <c r="A5">
        <v>4</v>
      </c>
      <c r="B5" t="s">
        <v>52</v>
      </c>
      <c r="C5" t="s">
        <v>53</v>
      </c>
      <c r="D5" t="s">
        <v>54</v>
      </c>
      <c r="E5" t="s">
        <v>55</v>
      </c>
    </row>
    <row r="6" spans="1:5" x14ac:dyDescent="0.25">
      <c r="A6">
        <v>5</v>
      </c>
      <c r="B6" t="s">
        <v>59</v>
      </c>
      <c r="C6" t="s">
        <v>60</v>
      </c>
      <c r="D6" t="s">
        <v>61</v>
      </c>
      <c r="E6" t="s">
        <v>55</v>
      </c>
    </row>
    <row r="7" spans="1:5" x14ac:dyDescent="0.25">
      <c r="A7">
        <v>6</v>
      </c>
      <c r="B7" t="s">
        <v>62</v>
      </c>
      <c r="C7" t="s">
        <v>63</v>
      </c>
      <c r="D7" t="s">
        <v>64</v>
      </c>
      <c r="E7" t="s">
        <v>55</v>
      </c>
    </row>
    <row r="8" spans="1:5" x14ac:dyDescent="0.25">
      <c r="A8">
        <v>7</v>
      </c>
      <c r="B8" t="s">
        <v>65</v>
      </c>
      <c r="C8" t="s">
        <v>66</v>
      </c>
      <c r="D8" t="s">
        <v>58</v>
      </c>
      <c r="E8" t="s">
        <v>50</v>
      </c>
    </row>
    <row r="9" spans="1:5" x14ac:dyDescent="0.25">
      <c r="A9">
        <v>8</v>
      </c>
      <c r="B9" t="s">
        <v>67</v>
      </c>
      <c r="C9" t="s">
        <v>68</v>
      </c>
      <c r="D9" t="s">
        <v>58</v>
      </c>
      <c r="E9" t="s">
        <v>69</v>
      </c>
    </row>
    <row r="10" spans="1:5" x14ac:dyDescent="0.25">
      <c r="A10">
        <v>9</v>
      </c>
      <c r="B10" t="s">
        <v>65</v>
      </c>
      <c r="C10" t="s">
        <v>66</v>
      </c>
      <c r="D10" t="s">
        <v>58</v>
      </c>
      <c r="E10" t="s">
        <v>50</v>
      </c>
    </row>
    <row r="11" spans="1:5" x14ac:dyDescent="0.25">
      <c r="A11">
        <v>10</v>
      </c>
      <c r="B11" t="s">
        <v>70</v>
      </c>
      <c r="C11" t="s">
        <v>71</v>
      </c>
      <c r="D11" t="s">
        <v>61</v>
      </c>
      <c r="E11" t="s">
        <v>55</v>
      </c>
    </row>
    <row r="12" spans="1:5" x14ac:dyDescent="0.25">
      <c r="A12">
        <v>11</v>
      </c>
      <c r="B12" t="s">
        <v>72</v>
      </c>
      <c r="C12" t="s">
        <v>73</v>
      </c>
      <c r="D12" t="s">
        <v>54</v>
      </c>
      <c r="E12" t="s">
        <v>50</v>
      </c>
    </row>
    <row r="13" spans="1:5" x14ac:dyDescent="0.25">
      <c r="A13">
        <v>12</v>
      </c>
      <c r="B13" t="s">
        <v>74</v>
      </c>
      <c r="C13" t="s">
        <v>75</v>
      </c>
      <c r="D13" t="s">
        <v>61</v>
      </c>
      <c r="E13" t="s">
        <v>76</v>
      </c>
    </row>
    <row r="14" spans="1:5" x14ac:dyDescent="0.25">
      <c r="A14">
        <v>13</v>
      </c>
      <c r="B14" t="s">
        <v>77</v>
      </c>
      <c r="C14" t="s">
        <v>78</v>
      </c>
      <c r="D14" t="s">
        <v>54</v>
      </c>
      <c r="E14" t="s">
        <v>50</v>
      </c>
    </row>
    <row r="15" spans="1:5" x14ac:dyDescent="0.25">
      <c r="A15">
        <v>14</v>
      </c>
      <c r="B15" t="s">
        <v>79</v>
      </c>
      <c r="C15" t="s">
        <v>80</v>
      </c>
      <c r="D15" t="s">
        <v>58</v>
      </c>
      <c r="E15" t="s">
        <v>50</v>
      </c>
    </row>
    <row r="16" spans="1:5" x14ac:dyDescent="0.25">
      <c r="A16">
        <v>15</v>
      </c>
      <c r="B16" t="s">
        <v>70</v>
      </c>
      <c r="C16" t="s">
        <v>71</v>
      </c>
      <c r="D16" t="s">
        <v>61</v>
      </c>
      <c r="E16" t="s">
        <v>55</v>
      </c>
    </row>
    <row r="17" spans="1:5" x14ac:dyDescent="0.25">
      <c r="A17">
        <v>16</v>
      </c>
      <c r="B17" t="s">
        <v>81</v>
      </c>
      <c r="C17" t="s">
        <v>82</v>
      </c>
      <c r="D17" t="s">
        <v>61</v>
      </c>
      <c r="E17" t="s">
        <v>50</v>
      </c>
    </row>
    <row r="18" spans="1:5" x14ac:dyDescent="0.25">
      <c r="A18">
        <v>17</v>
      </c>
      <c r="B18" t="s">
        <v>83</v>
      </c>
      <c r="C18" t="s">
        <v>84</v>
      </c>
      <c r="D18" t="s">
        <v>54</v>
      </c>
      <c r="E18" t="s">
        <v>55</v>
      </c>
    </row>
    <row r="19" spans="1:5" x14ac:dyDescent="0.25">
      <c r="A19">
        <v>18</v>
      </c>
      <c r="B19" t="s">
        <v>85</v>
      </c>
      <c r="C19" t="s">
        <v>86</v>
      </c>
      <c r="D19" t="s">
        <v>58</v>
      </c>
      <c r="E19" t="s">
        <v>69</v>
      </c>
    </row>
    <row r="20" spans="1:5" x14ac:dyDescent="0.25">
      <c r="A20">
        <v>19</v>
      </c>
      <c r="B20" t="s">
        <v>87</v>
      </c>
      <c r="C20" t="s">
        <v>88</v>
      </c>
      <c r="D20" t="s">
        <v>58</v>
      </c>
      <c r="E20" t="s">
        <v>55</v>
      </c>
    </row>
    <row r="21" spans="1:5" x14ac:dyDescent="0.25">
      <c r="A21">
        <v>20</v>
      </c>
      <c r="B21" t="s">
        <v>89</v>
      </c>
      <c r="C21" t="s">
        <v>90</v>
      </c>
      <c r="D21" t="s">
        <v>58</v>
      </c>
      <c r="E21" t="s">
        <v>50</v>
      </c>
    </row>
    <row r="22" spans="1:5" x14ac:dyDescent="0.25">
      <c r="A22">
        <v>21</v>
      </c>
      <c r="B22" t="s">
        <v>91</v>
      </c>
      <c r="C22" t="s">
        <v>92</v>
      </c>
      <c r="D22" t="s">
        <v>61</v>
      </c>
      <c r="E22" t="s">
        <v>76</v>
      </c>
    </row>
    <row r="23" spans="1:5" x14ac:dyDescent="0.25">
      <c r="A23">
        <v>22</v>
      </c>
      <c r="B23" t="s">
        <v>93</v>
      </c>
      <c r="C23" t="s">
        <v>94</v>
      </c>
      <c r="D23" t="s">
        <v>58</v>
      </c>
      <c r="E23" t="s">
        <v>69</v>
      </c>
    </row>
    <row r="24" spans="1:5" x14ac:dyDescent="0.25">
      <c r="A24">
        <v>23</v>
      </c>
      <c r="B24" t="s">
        <v>95</v>
      </c>
      <c r="C24" t="s">
        <v>96</v>
      </c>
      <c r="D24" t="s">
        <v>64</v>
      </c>
      <c r="E24" t="s">
        <v>50</v>
      </c>
    </row>
    <row r="25" spans="1:5" x14ac:dyDescent="0.25">
      <c r="A25">
        <v>24</v>
      </c>
      <c r="B25" t="s">
        <v>97</v>
      </c>
      <c r="C25" t="s">
        <v>98</v>
      </c>
      <c r="D25" t="s">
        <v>54</v>
      </c>
      <c r="E25" t="s">
        <v>55</v>
      </c>
    </row>
    <row r="26" spans="1:5" x14ac:dyDescent="0.25">
      <c r="A26">
        <v>25</v>
      </c>
      <c r="B26" t="s">
        <v>99</v>
      </c>
      <c r="C26" t="s">
        <v>100</v>
      </c>
      <c r="D26" t="s">
        <v>58</v>
      </c>
      <c r="E26" t="s">
        <v>76</v>
      </c>
    </row>
    <row r="27" spans="1:5" x14ac:dyDescent="0.25">
      <c r="A27">
        <v>26</v>
      </c>
      <c r="B27" t="s">
        <v>101</v>
      </c>
      <c r="C27" t="s">
        <v>102</v>
      </c>
      <c r="D27" t="s">
        <v>64</v>
      </c>
      <c r="E27" t="s">
        <v>69</v>
      </c>
    </row>
    <row r="28" spans="1:5" x14ac:dyDescent="0.25">
      <c r="A28">
        <v>27</v>
      </c>
      <c r="B28" t="s">
        <v>103</v>
      </c>
      <c r="C28" t="s">
        <v>104</v>
      </c>
      <c r="D28" t="s">
        <v>54</v>
      </c>
      <c r="E28" t="s">
        <v>55</v>
      </c>
    </row>
    <row r="29" spans="1:5" x14ac:dyDescent="0.25">
      <c r="A29">
        <v>28</v>
      </c>
      <c r="B29" t="s">
        <v>101</v>
      </c>
      <c r="C29" t="s">
        <v>102</v>
      </c>
      <c r="D29" t="s">
        <v>64</v>
      </c>
      <c r="E29" t="s">
        <v>69</v>
      </c>
    </row>
    <row r="30" spans="1:5" x14ac:dyDescent="0.25">
      <c r="A30">
        <v>29</v>
      </c>
      <c r="B30" t="s">
        <v>105</v>
      </c>
      <c r="C30" t="s">
        <v>106</v>
      </c>
      <c r="D30" t="s">
        <v>64</v>
      </c>
      <c r="E30" t="s">
        <v>55</v>
      </c>
    </row>
    <row r="31" spans="1:5" x14ac:dyDescent="0.25">
      <c r="A31">
        <v>30</v>
      </c>
      <c r="B31" t="s">
        <v>107</v>
      </c>
      <c r="C31" t="s">
        <v>108</v>
      </c>
      <c r="D31" t="s">
        <v>54</v>
      </c>
      <c r="E31" t="s">
        <v>76</v>
      </c>
    </row>
    <row r="32" spans="1:5" x14ac:dyDescent="0.25">
      <c r="A32">
        <v>31</v>
      </c>
      <c r="B32" t="s">
        <v>109</v>
      </c>
      <c r="C32" t="s">
        <v>110</v>
      </c>
      <c r="D32" t="s">
        <v>61</v>
      </c>
      <c r="E32" t="s">
        <v>76</v>
      </c>
    </row>
    <row r="33" spans="1:5" x14ac:dyDescent="0.25">
      <c r="A33">
        <v>32</v>
      </c>
      <c r="B33" t="s">
        <v>111</v>
      </c>
      <c r="C33" t="s">
        <v>112</v>
      </c>
      <c r="D33" t="s">
        <v>54</v>
      </c>
      <c r="E33" t="s">
        <v>55</v>
      </c>
    </row>
    <row r="34" spans="1:5" x14ac:dyDescent="0.25">
      <c r="A34">
        <v>33</v>
      </c>
      <c r="B34" t="s">
        <v>87</v>
      </c>
      <c r="C34" t="s">
        <v>113</v>
      </c>
      <c r="D34" t="s">
        <v>58</v>
      </c>
      <c r="E34" t="s">
        <v>50</v>
      </c>
    </row>
    <row r="35" spans="1:5" x14ac:dyDescent="0.25">
      <c r="A35">
        <v>34</v>
      </c>
      <c r="B35" t="s">
        <v>114</v>
      </c>
      <c r="C35" t="s">
        <v>115</v>
      </c>
      <c r="D35" t="s">
        <v>61</v>
      </c>
      <c r="E35" t="s">
        <v>69</v>
      </c>
    </row>
    <row r="36" spans="1:5" x14ac:dyDescent="0.25">
      <c r="A36">
        <v>35</v>
      </c>
      <c r="B36" t="s">
        <v>116</v>
      </c>
      <c r="C36" t="s">
        <v>117</v>
      </c>
      <c r="D36" t="s">
        <v>64</v>
      </c>
      <c r="E36" t="s">
        <v>55</v>
      </c>
    </row>
    <row r="37" spans="1:5" x14ac:dyDescent="0.25">
      <c r="A37">
        <v>36</v>
      </c>
      <c r="B37" t="s">
        <v>118</v>
      </c>
      <c r="C37" t="s">
        <v>119</v>
      </c>
      <c r="D37" t="s">
        <v>58</v>
      </c>
      <c r="E37" t="s">
        <v>76</v>
      </c>
    </row>
    <row r="38" spans="1:5" x14ac:dyDescent="0.25">
      <c r="A38">
        <v>37</v>
      </c>
      <c r="B38" t="s">
        <v>89</v>
      </c>
      <c r="C38" t="s">
        <v>60</v>
      </c>
      <c r="D38" t="s">
        <v>58</v>
      </c>
      <c r="E38" t="s">
        <v>50</v>
      </c>
    </row>
    <row r="39" spans="1:5" x14ac:dyDescent="0.25">
      <c r="A39">
        <v>38</v>
      </c>
      <c r="B39" t="s">
        <v>120</v>
      </c>
      <c r="C39" t="s">
        <v>121</v>
      </c>
      <c r="D39" t="s">
        <v>58</v>
      </c>
      <c r="E39" t="s">
        <v>55</v>
      </c>
    </row>
    <row r="40" spans="1:5" x14ac:dyDescent="0.25">
      <c r="A40">
        <v>39</v>
      </c>
      <c r="B40" t="s">
        <v>122</v>
      </c>
      <c r="C40" t="s">
        <v>100</v>
      </c>
      <c r="D40" t="s">
        <v>54</v>
      </c>
      <c r="E40" t="s">
        <v>69</v>
      </c>
    </row>
    <row r="41" spans="1:5" x14ac:dyDescent="0.25">
      <c r="A41">
        <v>40</v>
      </c>
      <c r="B41" t="s">
        <v>123</v>
      </c>
      <c r="C41" t="s">
        <v>124</v>
      </c>
      <c r="D41" t="s">
        <v>54</v>
      </c>
      <c r="E41" t="s">
        <v>55</v>
      </c>
    </row>
    <row r="42" spans="1:5" x14ac:dyDescent="0.25">
      <c r="A42">
        <v>41</v>
      </c>
      <c r="B42" t="s">
        <v>125</v>
      </c>
      <c r="C42" t="s">
        <v>126</v>
      </c>
      <c r="D42" t="s">
        <v>64</v>
      </c>
      <c r="E42" t="s">
        <v>55</v>
      </c>
    </row>
    <row r="43" spans="1:5" x14ac:dyDescent="0.25">
      <c r="A43">
        <v>42</v>
      </c>
      <c r="B43" t="s">
        <v>105</v>
      </c>
      <c r="C43" t="s">
        <v>106</v>
      </c>
      <c r="D43" t="s">
        <v>64</v>
      </c>
      <c r="E43" t="s">
        <v>55</v>
      </c>
    </row>
    <row r="44" spans="1:5" x14ac:dyDescent="0.25">
      <c r="A44">
        <v>43</v>
      </c>
      <c r="B44" t="s">
        <v>107</v>
      </c>
      <c r="C44" t="s">
        <v>108</v>
      </c>
      <c r="D44" t="s">
        <v>54</v>
      </c>
      <c r="E44" t="s">
        <v>76</v>
      </c>
    </row>
    <row r="45" spans="1:5" x14ac:dyDescent="0.25">
      <c r="A45">
        <v>44</v>
      </c>
      <c r="B45" t="s">
        <v>109</v>
      </c>
      <c r="C45" t="s">
        <v>110</v>
      </c>
      <c r="D45" t="s">
        <v>61</v>
      </c>
      <c r="E45" t="s">
        <v>76</v>
      </c>
    </row>
    <row r="46" spans="1:5" x14ac:dyDescent="0.25">
      <c r="A46">
        <v>45</v>
      </c>
      <c r="B46" t="s">
        <v>111</v>
      </c>
      <c r="C46" t="s">
        <v>112</v>
      </c>
      <c r="D46" t="s">
        <v>54</v>
      </c>
      <c r="E46" t="s">
        <v>55</v>
      </c>
    </row>
    <row r="47" spans="1:5" x14ac:dyDescent="0.25">
      <c r="A47">
        <v>46</v>
      </c>
      <c r="B47" t="s">
        <v>87</v>
      </c>
      <c r="C47" t="s">
        <v>113</v>
      </c>
      <c r="D47" t="s">
        <v>58</v>
      </c>
      <c r="E47" t="s">
        <v>50</v>
      </c>
    </row>
    <row r="48" spans="1:5" x14ac:dyDescent="0.25">
      <c r="A48">
        <v>47</v>
      </c>
      <c r="B48" t="s">
        <v>114</v>
      </c>
      <c r="C48" t="s">
        <v>115</v>
      </c>
      <c r="D48" t="s">
        <v>61</v>
      </c>
      <c r="E48" t="s">
        <v>69</v>
      </c>
    </row>
    <row r="49" spans="1:5" x14ac:dyDescent="0.25">
      <c r="A49">
        <v>48</v>
      </c>
      <c r="B49" t="s">
        <v>116</v>
      </c>
      <c r="C49" t="s">
        <v>117</v>
      </c>
      <c r="D49" t="s">
        <v>64</v>
      </c>
      <c r="E49" t="s">
        <v>55</v>
      </c>
    </row>
    <row r="50" spans="1:5" x14ac:dyDescent="0.25">
      <c r="A50">
        <v>49</v>
      </c>
      <c r="B50" t="s">
        <v>118</v>
      </c>
      <c r="C50" t="s">
        <v>119</v>
      </c>
      <c r="D50" t="s">
        <v>58</v>
      </c>
      <c r="E50" t="s">
        <v>76</v>
      </c>
    </row>
    <row r="51" spans="1:5" x14ac:dyDescent="0.25">
      <c r="A51">
        <v>50</v>
      </c>
      <c r="B51" t="s">
        <v>89</v>
      </c>
      <c r="C51" t="s">
        <v>60</v>
      </c>
      <c r="D51" t="s">
        <v>58</v>
      </c>
      <c r="E51" t="s">
        <v>50</v>
      </c>
    </row>
    <row r="52" spans="1:5" x14ac:dyDescent="0.25">
      <c r="A52">
        <v>51</v>
      </c>
      <c r="B52" t="s">
        <v>120</v>
      </c>
      <c r="C52" t="s">
        <v>121</v>
      </c>
      <c r="D52" t="s">
        <v>58</v>
      </c>
      <c r="E52" t="s">
        <v>55</v>
      </c>
    </row>
    <row r="53" spans="1:5" x14ac:dyDescent="0.25">
      <c r="A53">
        <v>52</v>
      </c>
      <c r="B53" t="s">
        <v>122</v>
      </c>
      <c r="C53" t="s">
        <v>100</v>
      </c>
      <c r="D53" t="s">
        <v>54</v>
      </c>
      <c r="E53" t="s">
        <v>69</v>
      </c>
    </row>
    <row r="54" spans="1:5" x14ac:dyDescent="0.25">
      <c r="A54">
        <v>53</v>
      </c>
      <c r="B54" t="s">
        <v>123</v>
      </c>
      <c r="C54" t="s">
        <v>124</v>
      </c>
      <c r="D54" t="s">
        <v>54</v>
      </c>
      <c r="E54" t="s">
        <v>55</v>
      </c>
    </row>
    <row r="55" spans="1:5" x14ac:dyDescent="0.25">
      <c r="A55">
        <v>54</v>
      </c>
      <c r="B55" t="s">
        <v>123</v>
      </c>
      <c r="C55" t="s">
        <v>127</v>
      </c>
      <c r="D55" t="s">
        <v>54</v>
      </c>
      <c r="E55" t="s">
        <v>50</v>
      </c>
    </row>
    <row r="56" spans="1:5" x14ac:dyDescent="0.25">
      <c r="A56">
        <v>55</v>
      </c>
      <c r="B56" t="s">
        <v>128</v>
      </c>
      <c r="C56" t="s">
        <v>129</v>
      </c>
      <c r="D56" t="s">
        <v>61</v>
      </c>
      <c r="E56" t="s">
        <v>76</v>
      </c>
    </row>
    <row r="57" spans="1:5" x14ac:dyDescent="0.25">
      <c r="A57">
        <v>56</v>
      </c>
      <c r="B57" t="s">
        <v>130</v>
      </c>
      <c r="C57" t="s">
        <v>131</v>
      </c>
      <c r="D57" t="s">
        <v>58</v>
      </c>
      <c r="E57" t="s">
        <v>50</v>
      </c>
    </row>
    <row r="58" spans="1:5" x14ac:dyDescent="0.25">
      <c r="A58">
        <v>57</v>
      </c>
      <c r="B58" t="s">
        <v>132</v>
      </c>
      <c r="C58" t="s">
        <v>133</v>
      </c>
      <c r="D58" t="s">
        <v>58</v>
      </c>
      <c r="E58" t="s">
        <v>50</v>
      </c>
    </row>
    <row r="59" spans="1:5" x14ac:dyDescent="0.25">
      <c r="A59">
        <v>58</v>
      </c>
      <c r="B59" t="s">
        <v>134</v>
      </c>
      <c r="C59" t="s">
        <v>135</v>
      </c>
      <c r="D59" t="s">
        <v>58</v>
      </c>
      <c r="E59" t="s">
        <v>76</v>
      </c>
    </row>
    <row r="60" spans="1:5" x14ac:dyDescent="0.25">
      <c r="A60">
        <v>59</v>
      </c>
      <c r="B60" t="s">
        <v>136</v>
      </c>
      <c r="C60" t="s">
        <v>137</v>
      </c>
      <c r="D60" t="s">
        <v>54</v>
      </c>
      <c r="E60" t="s">
        <v>69</v>
      </c>
    </row>
    <row r="61" spans="1:5" x14ac:dyDescent="0.25">
      <c r="A61">
        <v>60</v>
      </c>
      <c r="B61" t="s">
        <v>138</v>
      </c>
      <c r="C61" t="s">
        <v>139</v>
      </c>
      <c r="D61" t="s">
        <v>58</v>
      </c>
      <c r="E61" t="s">
        <v>76</v>
      </c>
    </row>
    <row r="62" spans="1:5" x14ac:dyDescent="0.25">
      <c r="A62">
        <v>61</v>
      </c>
      <c r="B62" t="s">
        <v>140</v>
      </c>
      <c r="C62" t="s">
        <v>141</v>
      </c>
      <c r="D62" t="s">
        <v>64</v>
      </c>
      <c r="E62" t="s">
        <v>76</v>
      </c>
    </row>
    <row r="63" spans="1:5" x14ac:dyDescent="0.25">
      <c r="A63">
        <v>62</v>
      </c>
      <c r="B63" t="s">
        <v>142</v>
      </c>
      <c r="C63" t="s">
        <v>143</v>
      </c>
      <c r="D63" t="s">
        <v>58</v>
      </c>
      <c r="E63" t="s">
        <v>69</v>
      </c>
    </row>
    <row r="64" spans="1:5" x14ac:dyDescent="0.25">
      <c r="A64">
        <v>63</v>
      </c>
      <c r="B64" t="s">
        <v>144</v>
      </c>
      <c r="C64" t="s">
        <v>145</v>
      </c>
      <c r="D64" t="s">
        <v>58</v>
      </c>
      <c r="E64" t="s">
        <v>50</v>
      </c>
    </row>
    <row r="65" spans="1:5" x14ac:dyDescent="0.25">
      <c r="A65">
        <v>64</v>
      </c>
      <c r="B65" t="s">
        <v>146</v>
      </c>
      <c r="C65" t="s">
        <v>147</v>
      </c>
      <c r="D65" t="s">
        <v>61</v>
      </c>
      <c r="E65" t="s">
        <v>50</v>
      </c>
    </row>
    <row r="66" spans="1:5" x14ac:dyDescent="0.25">
      <c r="A66">
        <v>65</v>
      </c>
      <c r="B66" t="s">
        <v>148</v>
      </c>
      <c r="C66" t="s">
        <v>149</v>
      </c>
      <c r="D66" t="s">
        <v>61</v>
      </c>
      <c r="E66" t="s">
        <v>76</v>
      </c>
    </row>
    <row r="67" spans="1:5" x14ac:dyDescent="0.25">
      <c r="A67">
        <v>66</v>
      </c>
      <c r="B67" t="s">
        <v>91</v>
      </c>
      <c r="C67" t="s">
        <v>150</v>
      </c>
      <c r="D67" t="s">
        <v>54</v>
      </c>
      <c r="E67" t="s">
        <v>55</v>
      </c>
    </row>
    <row r="68" spans="1:5" x14ac:dyDescent="0.25">
      <c r="A68">
        <v>67</v>
      </c>
      <c r="B68" t="s">
        <v>151</v>
      </c>
      <c r="C68" t="s">
        <v>152</v>
      </c>
      <c r="D68" t="s">
        <v>64</v>
      </c>
      <c r="E68" t="s">
        <v>69</v>
      </c>
    </row>
    <row r="69" spans="1:5" x14ac:dyDescent="0.25">
      <c r="A69">
        <v>68</v>
      </c>
      <c r="B69" t="s">
        <v>97</v>
      </c>
      <c r="C69" t="s">
        <v>153</v>
      </c>
      <c r="D69" t="s">
        <v>58</v>
      </c>
      <c r="E69" t="s">
        <v>76</v>
      </c>
    </row>
    <row r="70" spans="1:5" x14ac:dyDescent="0.25">
      <c r="A70">
        <v>69</v>
      </c>
      <c r="B70" t="s">
        <v>154</v>
      </c>
      <c r="C70" t="s">
        <v>155</v>
      </c>
      <c r="D70" t="s">
        <v>54</v>
      </c>
      <c r="E70" t="s">
        <v>50</v>
      </c>
    </row>
    <row r="71" spans="1:5" x14ac:dyDescent="0.25">
      <c r="A71">
        <v>70</v>
      </c>
      <c r="B71" t="s">
        <v>156</v>
      </c>
      <c r="C71" t="s">
        <v>157</v>
      </c>
      <c r="D71" t="s">
        <v>58</v>
      </c>
      <c r="E71" t="s">
        <v>76</v>
      </c>
    </row>
    <row r="72" spans="1:5" x14ac:dyDescent="0.25">
      <c r="A72">
        <v>71</v>
      </c>
      <c r="B72" t="s">
        <v>158</v>
      </c>
      <c r="C72" t="s">
        <v>159</v>
      </c>
      <c r="D72" t="s">
        <v>58</v>
      </c>
      <c r="E72" t="s">
        <v>50</v>
      </c>
    </row>
    <row r="73" spans="1:5" x14ac:dyDescent="0.25">
      <c r="A73">
        <v>72</v>
      </c>
      <c r="B73" t="s">
        <v>160</v>
      </c>
      <c r="C73" t="s">
        <v>161</v>
      </c>
      <c r="D73" t="s">
        <v>61</v>
      </c>
      <c r="E73" t="s">
        <v>55</v>
      </c>
    </row>
    <row r="74" spans="1:5" x14ac:dyDescent="0.25">
      <c r="A74">
        <v>73</v>
      </c>
      <c r="B74" t="s">
        <v>162</v>
      </c>
      <c r="C74" t="s">
        <v>163</v>
      </c>
      <c r="D74" t="s">
        <v>64</v>
      </c>
      <c r="E74" t="s">
        <v>55</v>
      </c>
    </row>
    <row r="75" spans="1:5" x14ac:dyDescent="0.25">
      <c r="A75">
        <v>74</v>
      </c>
      <c r="B75" t="s">
        <v>136</v>
      </c>
      <c r="C75" t="s">
        <v>164</v>
      </c>
      <c r="D75" t="s">
        <v>58</v>
      </c>
      <c r="E75" t="s">
        <v>55</v>
      </c>
    </row>
    <row r="76" spans="1:5" x14ac:dyDescent="0.25">
      <c r="A76">
        <v>75</v>
      </c>
      <c r="B76" t="s">
        <v>165</v>
      </c>
      <c r="C76" t="s">
        <v>166</v>
      </c>
      <c r="D76" t="s">
        <v>58</v>
      </c>
      <c r="E76" t="s">
        <v>69</v>
      </c>
    </row>
    <row r="77" spans="1:5" x14ac:dyDescent="0.25">
      <c r="A77">
        <v>76</v>
      </c>
      <c r="B77" t="s">
        <v>167</v>
      </c>
      <c r="C77" t="s">
        <v>60</v>
      </c>
      <c r="D77" t="s">
        <v>54</v>
      </c>
      <c r="E77" t="s">
        <v>55</v>
      </c>
    </row>
    <row r="78" spans="1:5" x14ac:dyDescent="0.25">
      <c r="A78">
        <v>77</v>
      </c>
      <c r="B78" t="s">
        <v>168</v>
      </c>
      <c r="C78" t="s">
        <v>169</v>
      </c>
      <c r="D78" t="s">
        <v>64</v>
      </c>
      <c r="E78" t="s">
        <v>50</v>
      </c>
    </row>
    <row r="79" spans="1:5" x14ac:dyDescent="0.25">
      <c r="A79">
        <v>78</v>
      </c>
      <c r="B79" t="s">
        <v>170</v>
      </c>
      <c r="C79" t="s">
        <v>171</v>
      </c>
      <c r="D79" t="s">
        <v>58</v>
      </c>
      <c r="E79" t="s">
        <v>76</v>
      </c>
    </row>
    <row r="80" spans="1:5" x14ac:dyDescent="0.25">
      <c r="A80">
        <v>79</v>
      </c>
      <c r="B80" t="s">
        <v>138</v>
      </c>
      <c r="C80" t="s">
        <v>172</v>
      </c>
      <c r="D80" t="s">
        <v>64</v>
      </c>
      <c r="E80" t="s">
        <v>55</v>
      </c>
    </row>
    <row r="81" spans="1:5" x14ac:dyDescent="0.25">
      <c r="A81">
        <v>80</v>
      </c>
      <c r="B81" t="s">
        <v>173</v>
      </c>
      <c r="C81" t="s">
        <v>174</v>
      </c>
      <c r="D81" t="s">
        <v>54</v>
      </c>
      <c r="E81" t="s">
        <v>76</v>
      </c>
    </row>
    <row r="82" spans="1:5" x14ac:dyDescent="0.25">
      <c r="A82">
        <v>81</v>
      </c>
      <c r="B82" t="s">
        <v>175</v>
      </c>
      <c r="C82" t="s">
        <v>176</v>
      </c>
      <c r="D82" t="s">
        <v>64</v>
      </c>
      <c r="E82" t="s">
        <v>50</v>
      </c>
    </row>
    <row r="83" spans="1:5" x14ac:dyDescent="0.25">
      <c r="A83">
        <v>82</v>
      </c>
      <c r="B83" t="s">
        <v>177</v>
      </c>
      <c r="C83" t="s">
        <v>178</v>
      </c>
      <c r="D83" t="s">
        <v>64</v>
      </c>
      <c r="E83" t="s">
        <v>76</v>
      </c>
    </row>
    <row r="84" spans="1:5" x14ac:dyDescent="0.25">
      <c r="A84">
        <v>83</v>
      </c>
      <c r="B84" t="s">
        <v>85</v>
      </c>
      <c r="C84" t="s">
        <v>179</v>
      </c>
      <c r="D84" t="s">
        <v>61</v>
      </c>
      <c r="E84" t="s">
        <v>55</v>
      </c>
    </row>
    <row r="85" spans="1:5" x14ac:dyDescent="0.25">
      <c r="A85">
        <v>84</v>
      </c>
      <c r="B85" t="s">
        <v>180</v>
      </c>
      <c r="C85" t="s">
        <v>181</v>
      </c>
      <c r="D85" t="s">
        <v>54</v>
      </c>
      <c r="E85" t="s">
        <v>76</v>
      </c>
    </row>
    <row r="86" spans="1:5" x14ac:dyDescent="0.25">
      <c r="A86">
        <v>85</v>
      </c>
      <c r="B86" t="s">
        <v>182</v>
      </c>
      <c r="C86" t="s">
        <v>60</v>
      </c>
      <c r="D86" t="s">
        <v>58</v>
      </c>
      <c r="E86" t="s">
        <v>55</v>
      </c>
    </row>
    <row r="87" spans="1:5" x14ac:dyDescent="0.25">
      <c r="A87">
        <v>86</v>
      </c>
      <c r="B87" t="s">
        <v>183</v>
      </c>
      <c r="C87" t="s">
        <v>184</v>
      </c>
      <c r="D87" t="s">
        <v>61</v>
      </c>
      <c r="E87" t="s">
        <v>50</v>
      </c>
    </row>
    <row r="88" spans="1:5" x14ac:dyDescent="0.25">
      <c r="A88">
        <v>87</v>
      </c>
      <c r="B88" t="s">
        <v>108</v>
      </c>
      <c r="C88" t="s">
        <v>100</v>
      </c>
      <c r="D88" t="s">
        <v>54</v>
      </c>
      <c r="E88" t="s">
        <v>69</v>
      </c>
    </row>
    <row r="89" spans="1:5" x14ac:dyDescent="0.25">
      <c r="A89">
        <v>88</v>
      </c>
      <c r="B89" t="s">
        <v>185</v>
      </c>
      <c r="C89" t="s">
        <v>186</v>
      </c>
      <c r="D89" t="s">
        <v>54</v>
      </c>
      <c r="E89" t="s">
        <v>50</v>
      </c>
    </row>
    <row r="90" spans="1:5" x14ac:dyDescent="0.25">
      <c r="A90">
        <v>89</v>
      </c>
      <c r="B90" t="s">
        <v>187</v>
      </c>
      <c r="C90" t="s">
        <v>188</v>
      </c>
      <c r="D90" t="s">
        <v>54</v>
      </c>
      <c r="E90" t="s">
        <v>76</v>
      </c>
    </row>
    <row r="91" spans="1:5" x14ac:dyDescent="0.25">
      <c r="A91">
        <v>90</v>
      </c>
      <c r="B91" t="s">
        <v>189</v>
      </c>
      <c r="C91" t="s">
        <v>190</v>
      </c>
      <c r="D91" t="s">
        <v>58</v>
      </c>
      <c r="E91" t="s">
        <v>55</v>
      </c>
    </row>
    <row r="92" spans="1:5" x14ac:dyDescent="0.25">
      <c r="A92">
        <v>91</v>
      </c>
      <c r="B92" t="s">
        <v>191</v>
      </c>
      <c r="C92" t="s">
        <v>63</v>
      </c>
      <c r="D92" t="s">
        <v>64</v>
      </c>
      <c r="E92" t="s">
        <v>76</v>
      </c>
    </row>
    <row r="93" spans="1:5" x14ac:dyDescent="0.25">
      <c r="A93">
        <v>92</v>
      </c>
      <c r="B93" t="s">
        <v>192</v>
      </c>
      <c r="C93" t="s">
        <v>193</v>
      </c>
      <c r="D93" t="s">
        <v>54</v>
      </c>
      <c r="E93" t="s">
        <v>50</v>
      </c>
    </row>
    <row r="94" spans="1:5" x14ac:dyDescent="0.25">
      <c r="A94">
        <v>93</v>
      </c>
      <c r="B94" t="s">
        <v>194</v>
      </c>
      <c r="C94" t="s">
        <v>195</v>
      </c>
      <c r="D94" t="s">
        <v>54</v>
      </c>
      <c r="E94" t="s">
        <v>55</v>
      </c>
    </row>
    <row r="95" spans="1:5" x14ac:dyDescent="0.25">
      <c r="A95">
        <v>94</v>
      </c>
      <c r="B95" t="s">
        <v>196</v>
      </c>
      <c r="C95" t="s">
        <v>197</v>
      </c>
      <c r="D95" t="s">
        <v>64</v>
      </c>
      <c r="E95" t="s">
        <v>55</v>
      </c>
    </row>
    <row r="96" spans="1:5" x14ac:dyDescent="0.25">
      <c r="A96">
        <v>95</v>
      </c>
      <c r="B96" t="s">
        <v>70</v>
      </c>
      <c r="C96" t="s">
        <v>198</v>
      </c>
      <c r="D96" t="s">
        <v>61</v>
      </c>
      <c r="E96" t="s">
        <v>69</v>
      </c>
    </row>
    <row r="97" spans="1:5" x14ac:dyDescent="0.25">
      <c r="A97">
        <v>96</v>
      </c>
      <c r="B97" t="s">
        <v>199</v>
      </c>
      <c r="C97" t="s">
        <v>200</v>
      </c>
      <c r="D97" t="s">
        <v>64</v>
      </c>
      <c r="E97" t="s">
        <v>69</v>
      </c>
    </row>
    <row r="98" spans="1:5" x14ac:dyDescent="0.25">
      <c r="A98">
        <v>97</v>
      </c>
      <c r="B98" t="s">
        <v>201</v>
      </c>
      <c r="C98" t="s">
        <v>202</v>
      </c>
      <c r="D98" t="s">
        <v>54</v>
      </c>
      <c r="E98" t="s">
        <v>55</v>
      </c>
    </row>
    <row r="99" spans="1:5" x14ac:dyDescent="0.25">
      <c r="A99">
        <v>98</v>
      </c>
      <c r="B99" t="s">
        <v>203</v>
      </c>
      <c r="C99" t="s">
        <v>204</v>
      </c>
      <c r="D99" t="s">
        <v>64</v>
      </c>
      <c r="E99" t="s">
        <v>69</v>
      </c>
    </row>
    <row r="100" spans="1:5" x14ac:dyDescent="0.25">
      <c r="A100">
        <v>99</v>
      </c>
      <c r="B100" t="s">
        <v>205</v>
      </c>
      <c r="C100" t="s">
        <v>206</v>
      </c>
      <c r="D100" t="s">
        <v>54</v>
      </c>
      <c r="E100" t="s">
        <v>50</v>
      </c>
    </row>
    <row r="101" spans="1:5" x14ac:dyDescent="0.25">
      <c r="A101">
        <v>100</v>
      </c>
      <c r="B101" t="s">
        <v>207</v>
      </c>
      <c r="C101" t="s">
        <v>208</v>
      </c>
      <c r="D101" t="s">
        <v>64</v>
      </c>
      <c r="E101" t="s">
        <v>55</v>
      </c>
    </row>
    <row r="102" spans="1:5" x14ac:dyDescent="0.25">
      <c r="A102">
        <v>101</v>
      </c>
      <c r="B102" t="s">
        <v>209</v>
      </c>
      <c r="C102" t="s">
        <v>210</v>
      </c>
      <c r="D102" t="s">
        <v>58</v>
      </c>
      <c r="E102" t="s">
        <v>76</v>
      </c>
    </row>
    <row r="103" spans="1:5" x14ac:dyDescent="0.25">
      <c r="A103">
        <v>102</v>
      </c>
      <c r="B103" t="s">
        <v>211</v>
      </c>
      <c r="C103" t="s">
        <v>212</v>
      </c>
      <c r="D103" t="s">
        <v>54</v>
      </c>
      <c r="E103" t="s">
        <v>76</v>
      </c>
    </row>
    <row r="104" spans="1:5" x14ac:dyDescent="0.25">
      <c r="A104">
        <v>103</v>
      </c>
      <c r="B104" t="s">
        <v>213</v>
      </c>
      <c r="C104" t="s">
        <v>100</v>
      </c>
      <c r="D104" t="s">
        <v>61</v>
      </c>
      <c r="E104" t="s">
        <v>69</v>
      </c>
    </row>
    <row r="105" spans="1:5" x14ac:dyDescent="0.25">
      <c r="A105">
        <v>104</v>
      </c>
      <c r="B105" t="s">
        <v>214</v>
      </c>
      <c r="C105" t="s">
        <v>215</v>
      </c>
      <c r="D105" t="s">
        <v>58</v>
      </c>
      <c r="E105" t="s">
        <v>76</v>
      </c>
    </row>
    <row r="106" spans="1:5" x14ac:dyDescent="0.25">
      <c r="A106">
        <v>105</v>
      </c>
      <c r="B106" t="s">
        <v>93</v>
      </c>
      <c r="C106" t="s">
        <v>216</v>
      </c>
      <c r="D106" t="s">
        <v>54</v>
      </c>
      <c r="E106" t="s">
        <v>50</v>
      </c>
    </row>
    <row r="107" spans="1:5" x14ac:dyDescent="0.25">
      <c r="A107">
        <v>106</v>
      </c>
      <c r="B107" t="s">
        <v>217</v>
      </c>
      <c r="C107" t="s">
        <v>218</v>
      </c>
      <c r="D107" t="s">
        <v>58</v>
      </c>
      <c r="E107" t="s">
        <v>76</v>
      </c>
    </row>
    <row r="108" spans="1:5" x14ac:dyDescent="0.25">
      <c r="A108">
        <v>107</v>
      </c>
      <c r="B108" t="s">
        <v>219</v>
      </c>
      <c r="C108" t="s">
        <v>220</v>
      </c>
      <c r="D108" t="s">
        <v>64</v>
      </c>
      <c r="E108" t="s">
        <v>55</v>
      </c>
    </row>
    <row r="109" spans="1:5" x14ac:dyDescent="0.25">
      <c r="A109">
        <v>108</v>
      </c>
      <c r="B109" t="s">
        <v>132</v>
      </c>
      <c r="C109" t="s">
        <v>221</v>
      </c>
      <c r="D109" t="s">
        <v>64</v>
      </c>
      <c r="E109" t="s">
        <v>50</v>
      </c>
    </row>
    <row r="110" spans="1:5" x14ac:dyDescent="0.25">
      <c r="A110">
        <v>109</v>
      </c>
      <c r="B110" t="s">
        <v>222</v>
      </c>
      <c r="C110" t="s">
        <v>223</v>
      </c>
      <c r="D110" t="s">
        <v>54</v>
      </c>
      <c r="E110" t="s">
        <v>69</v>
      </c>
    </row>
    <row r="111" spans="1:5" x14ac:dyDescent="0.25">
      <c r="A111">
        <v>110</v>
      </c>
      <c r="B111" t="s">
        <v>224</v>
      </c>
      <c r="C111" t="s">
        <v>63</v>
      </c>
      <c r="D111" t="s">
        <v>64</v>
      </c>
      <c r="E111" t="s">
        <v>76</v>
      </c>
    </row>
  </sheetData>
  <pageMargins left="0.7" right="0.7" top="0.75" bottom="0.75" header="0.3" footer="0.3"/>
  <pageSetup paperSize="9" orientation="portrait" r:id="rId1"/>
  <headerFooter differentOddEven="1" differentFirst="1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846FB-CA31-43DB-B55D-5E3AC7BD5B51}">
  <sheetPr codeName="Sheet4"/>
  <dimension ref="A1:B5"/>
  <sheetViews>
    <sheetView workbookViewId="0">
      <selection activeCell="B5" sqref="B5"/>
    </sheetView>
  </sheetViews>
  <sheetFormatPr defaultRowHeight="15" x14ac:dyDescent="0.25"/>
  <cols>
    <col min="1" max="1" width="16.85546875" bestFit="1" customWidth="1"/>
    <col min="2" max="2" width="18.28515625" customWidth="1"/>
  </cols>
  <sheetData>
    <row r="1" spans="1:2" x14ac:dyDescent="0.25">
      <c r="A1" s="51" t="s">
        <v>234</v>
      </c>
      <c r="B1" s="52"/>
    </row>
    <row r="2" spans="1:2" x14ac:dyDescent="0.25">
      <c r="A2" s="14" t="s">
        <v>231</v>
      </c>
      <c r="B2" s="15">
        <v>500000</v>
      </c>
    </row>
    <row r="3" spans="1:2" x14ac:dyDescent="0.25">
      <c r="A3" s="14" t="s">
        <v>233</v>
      </c>
      <c r="B3" s="16">
        <v>0.09</v>
      </c>
    </row>
    <row r="4" spans="1:2" x14ac:dyDescent="0.25">
      <c r="A4" s="14" t="s">
        <v>232</v>
      </c>
      <c r="B4" s="17">
        <v>240</v>
      </c>
    </row>
    <row r="5" spans="1:2" ht="15.75" thickBot="1" x14ac:dyDescent="0.3">
      <c r="A5" s="18" t="s">
        <v>230</v>
      </c>
      <c r="B5" s="19"/>
    </row>
  </sheetData>
  <mergeCells count="1">
    <mergeCell ref="A1:B1"/>
  </mergeCells>
  <pageMargins left="0.7" right="0.7" top="0.75" bottom="0.75" header="0.3" footer="0.3"/>
  <pageSetup paperSize="9" orientation="portrait" r:id="rId1"/>
  <headerFooter differentOddEven="1" differentFirst="1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529C2-7E42-4D95-8D84-4A52D454AE9B}">
  <sheetPr codeName="Sheet5"/>
  <dimension ref="A1:B5"/>
  <sheetViews>
    <sheetView workbookViewId="0">
      <selection activeCell="B5" sqref="B5"/>
    </sheetView>
  </sheetViews>
  <sheetFormatPr defaultRowHeight="15" x14ac:dyDescent="0.25"/>
  <cols>
    <col min="1" max="1" width="16.85546875" bestFit="1" customWidth="1"/>
    <col min="2" max="2" width="18.28515625" customWidth="1"/>
  </cols>
  <sheetData>
    <row r="1" spans="1:2" x14ac:dyDescent="0.25">
      <c r="A1" s="51" t="s">
        <v>234</v>
      </c>
      <c r="B1" s="52"/>
    </row>
    <row r="2" spans="1:2" x14ac:dyDescent="0.25">
      <c r="A2" s="14" t="s">
        <v>231</v>
      </c>
      <c r="B2" s="15">
        <v>1000000</v>
      </c>
    </row>
    <row r="3" spans="1:2" x14ac:dyDescent="0.25">
      <c r="A3" s="14" t="s">
        <v>233</v>
      </c>
      <c r="B3" s="16">
        <v>0.06</v>
      </c>
    </row>
    <row r="4" spans="1:2" x14ac:dyDescent="0.25">
      <c r="A4" s="14" t="s">
        <v>232</v>
      </c>
      <c r="B4" s="17">
        <v>60</v>
      </c>
    </row>
    <row r="5" spans="1:2" ht="15.75" thickBot="1" x14ac:dyDescent="0.3">
      <c r="A5" s="18" t="s">
        <v>230</v>
      </c>
      <c r="B5" s="20">
        <f>PMT(B3/12,B4,B2)</f>
        <v>-19332.801529427914</v>
      </c>
    </row>
  </sheetData>
  <mergeCells count="1">
    <mergeCell ref="A1:B1"/>
  </mergeCells>
  <pageMargins left="0.7" right="0.7" top="0.75" bottom="0.75" header="0.3" footer="0.3"/>
  <pageSetup paperSize="9" orientation="portrait" r:id="rId1"/>
  <headerFooter differentOddEven="1" differentFirst="1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026AA-25A1-41A1-914A-503817DBCE8E}">
  <sheetPr codeName="Sheet6"/>
  <dimension ref="A1:D113"/>
  <sheetViews>
    <sheetView workbookViewId="0">
      <selection activeCell="M9" sqref="M9"/>
    </sheetView>
  </sheetViews>
  <sheetFormatPr defaultRowHeight="12.75" x14ac:dyDescent="0.2"/>
  <cols>
    <col min="1" max="1" width="11.42578125" style="5" bestFit="1" customWidth="1"/>
    <col min="2" max="2" width="21.5703125" style="5" bestFit="1" customWidth="1"/>
    <col min="3" max="3" width="10.42578125" style="5" bestFit="1" customWidth="1"/>
    <col min="4" max="4" width="9.5703125" style="5" bestFit="1" customWidth="1"/>
    <col min="5" max="16384" width="9.140625" style="5"/>
  </cols>
  <sheetData>
    <row r="1" spans="1:4" x14ac:dyDescent="0.2">
      <c r="A1" s="21" t="s">
        <v>235</v>
      </c>
      <c r="B1" s="21" t="s">
        <v>236</v>
      </c>
      <c r="C1" s="21" t="s">
        <v>237</v>
      </c>
      <c r="D1" s="21" t="s">
        <v>238</v>
      </c>
    </row>
    <row r="2" spans="1:4" ht="15" x14ac:dyDescent="0.25">
      <c r="A2" s="5" t="s">
        <v>239</v>
      </c>
      <c r="B2" s="5" t="s">
        <v>240</v>
      </c>
      <c r="C2" s="5">
        <v>40100</v>
      </c>
      <c r="D2" s="22">
        <v>12.55</v>
      </c>
    </row>
    <row r="3" spans="1:4" ht="15" x14ac:dyDescent="0.25">
      <c r="A3" s="5" t="s">
        <v>239</v>
      </c>
      <c r="B3" s="5" t="s">
        <v>241</v>
      </c>
      <c r="C3" s="5">
        <v>40101</v>
      </c>
      <c r="D3" s="22">
        <v>5</v>
      </c>
    </row>
    <row r="4" spans="1:4" ht="15" x14ac:dyDescent="0.25">
      <c r="A4" s="5" t="s">
        <v>239</v>
      </c>
      <c r="B4" s="5" t="s">
        <v>242</v>
      </c>
      <c r="C4" s="5">
        <v>40102</v>
      </c>
      <c r="D4" s="22">
        <v>0.3</v>
      </c>
    </row>
    <row r="5" spans="1:4" ht="15" x14ac:dyDescent="0.25">
      <c r="A5" s="5" t="s">
        <v>239</v>
      </c>
      <c r="B5" s="5" t="s">
        <v>243</v>
      </c>
      <c r="C5" s="5">
        <v>40103</v>
      </c>
      <c r="D5" s="22">
        <v>134.55000000000001</v>
      </c>
    </row>
    <row r="6" spans="1:4" ht="15" x14ac:dyDescent="0.25">
      <c r="A6" s="5" t="s">
        <v>239</v>
      </c>
      <c r="B6" s="5" t="s">
        <v>244</v>
      </c>
      <c r="C6" s="5">
        <v>40104</v>
      </c>
      <c r="D6" s="22">
        <v>38.06</v>
      </c>
    </row>
    <row r="7" spans="1:4" ht="15" x14ac:dyDescent="0.25">
      <c r="A7" s="5" t="s">
        <v>239</v>
      </c>
      <c r="B7" s="5" t="s">
        <v>245</v>
      </c>
      <c r="C7" s="5">
        <v>40105</v>
      </c>
      <c r="D7" s="22">
        <v>5.77</v>
      </c>
    </row>
    <row r="8" spans="1:4" ht="15" x14ac:dyDescent="0.25">
      <c r="A8" s="5" t="s">
        <v>239</v>
      </c>
      <c r="B8" s="5" t="s">
        <v>246</v>
      </c>
      <c r="C8" s="5">
        <v>40106</v>
      </c>
      <c r="D8" s="22">
        <v>0.5</v>
      </c>
    </row>
    <row r="9" spans="1:4" ht="15" x14ac:dyDescent="0.25">
      <c r="A9" s="5" t="s">
        <v>239</v>
      </c>
      <c r="B9" s="5" t="s">
        <v>247</v>
      </c>
      <c r="C9" s="5">
        <v>40107</v>
      </c>
      <c r="D9" s="22">
        <v>46.77</v>
      </c>
    </row>
    <row r="10" spans="1:4" ht="15" x14ac:dyDescent="0.25">
      <c r="A10" s="5" t="s">
        <v>239</v>
      </c>
      <c r="B10" s="5" t="s">
        <v>248</v>
      </c>
      <c r="C10" s="5">
        <v>40108</v>
      </c>
      <c r="D10" s="22">
        <v>0.1</v>
      </c>
    </row>
    <row r="11" spans="1:4" ht="15" x14ac:dyDescent="0.25">
      <c r="A11" s="5" t="s">
        <v>239</v>
      </c>
      <c r="B11" s="5" t="s">
        <v>249</v>
      </c>
      <c r="C11" s="5">
        <v>40109</v>
      </c>
      <c r="D11" s="22">
        <v>4.8</v>
      </c>
    </row>
    <row r="12" spans="1:4" ht="15" x14ac:dyDescent="0.25">
      <c r="A12" s="5" t="s">
        <v>239</v>
      </c>
      <c r="B12" s="5" t="s">
        <v>250</v>
      </c>
      <c r="C12" s="5">
        <v>40110</v>
      </c>
      <c r="D12" s="22">
        <v>0.77</v>
      </c>
    </row>
    <row r="13" spans="1:4" ht="15" x14ac:dyDescent="0.25">
      <c r="A13" s="5" t="s">
        <v>239</v>
      </c>
      <c r="B13" s="5" t="s">
        <v>251</v>
      </c>
      <c r="C13" s="5">
        <v>40111</v>
      </c>
      <c r="D13" s="22">
        <v>0.99</v>
      </c>
    </row>
    <row r="14" spans="1:4" ht="15" x14ac:dyDescent="0.25">
      <c r="A14" s="5" t="s">
        <v>239</v>
      </c>
      <c r="B14" s="5" t="s">
        <v>252</v>
      </c>
      <c r="C14" s="5">
        <v>40112</v>
      </c>
      <c r="D14" s="22">
        <v>23.45</v>
      </c>
    </row>
    <row r="15" spans="1:4" ht="15" x14ac:dyDescent="0.25">
      <c r="A15" s="5" t="s">
        <v>239</v>
      </c>
      <c r="B15" s="5" t="s">
        <v>253</v>
      </c>
      <c r="C15" s="5">
        <v>40113</v>
      </c>
      <c r="D15" s="22">
        <v>0.34</v>
      </c>
    </row>
    <row r="16" spans="1:4" ht="15" x14ac:dyDescent="0.25">
      <c r="A16" s="5" t="s">
        <v>239</v>
      </c>
      <c r="B16" s="5" t="s">
        <v>254</v>
      </c>
      <c r="C16" s="5">
        <v>40114</v>
      </c>
      <c r="D16" s="22">
        <v>5.44</v>
      </c>
    </row>
    <row r="17" spans="1:4" ht="15" x14ac:dyDescent="0.25">
      <c r="A17" s="5" t="s">
        <v>239</v>
      </c>
      <c r="B17" s="5" t="s">
        <v>255</v>
      </c>
      <c r="C17" s="5">
        <v>40115</v>
      </c>
      <c r="D17" s="22">
        <v>3.26</v>
      </c>
    </row>
    <row r="18" spans="1:4" ht="15" x14ac:dyDescent="0.25">
      <c r="A18" s="5" t="s">
        <v>239</v>
      </c>
      <c r="B18" s="5" t="s">
        <v>256</v>
      </c>
      <c r="C18" s="5">
        <v>40116</v>
      </c>
      <c r="D18" s="22">
        <v>0.44</v>
      </c>
    </row>
    <row r="19" spans="1:4" ht="15" x14ac:dyDescent="0.25">
      <c r="A19" s="5" t="s">
        <v>257</v>
      </c>
      <c r="B19" s="5" t="s">
        <v>258</v>
      </c>
      <c r="C19" s="5">
        <v>40117</v>
      </c>
      <c r="D19" s="22">
        <v>9.8000000000000007</v>
      </c>
    </row>
    <row r="20" spans="1:4" ht="15" x14ac:dyDescent="0.25">
      <c r="A20" s="5" t="s">
        <v>257</v>
      </c>
      <c r="B20" s="5" t="s">
        <v>259</v>
      </c>
      <c r="C20" s="5">
        <v>40118</v>
      </c>
      <c r="D20" s="22">
        <v>0.8</v>
      </c>
    </row>
    <row r="21" spans="1:4" ht="15" x14ac:dyDescent="0.25">
      <c r="A21" s="5" t="s">
        <v>257</v>
      </c>
      <c r="B21" s="5" t="s">
        <v>260</v>
      </c>
      <c r="C21" s="5">
        <v>40119</v>
      </c>
      <c r="D21" s="22">
        <v>6.7</v>
      </c>
    </row>
    <row r="22" spans="1:4" ht="15" x14ac:dyDescent="0.25">
      <c r="A22" s="5" t="s">
        <v>257</v>
      </c>
      <c r="B22" s="5" t="s">
        <v>261</v>
      </c>
      <c r="C22" s="5">
        <v>40120</v>
      </c>
      <c r="D22" s="22">
        <v>4.8</v>
      </c>
    </row>
    <row r="23" spans="1:4" ht="15" x14ac:dyDescent="0.25">
      <c r="A23" s="5" t="s">
        <v>257</v>
      </c>
      <c r="B23" s="5" t="s">
        <v>262</v>
      </c>
      <c r="C23" s="5">
        <v>40121</v>
      </c>
      <c r="D23" s="22">
        <v>12.55</v>
      </c>
    </row>
    <row r="24" spans="1:4" ht="15" x14ac:dyDescent="0.25">
      <c r="A24" s="5" t="s">
        <v>257</v>
      </c>
      <c r="B24" s="5" t="s">
        <v>263</v>
      </c>
      <c r="C24" s="5">
        <v>40122</v>
      </c>
      <c r="D24" s="22">
        <v>9.4166666666666696</v>
      </c>
    </row>
    <row r="25" spans="1:4" ht="15" x14ac:dyDescent="0.25">
      <c r="A25" s="5" t="s">
        <v>257</v>
      </c>
      <c r="B25" s="5" t="s">
        <v>264</v>
      </c>
      <c r="C25" s="5">
        <v>40123</v>
      </c>
      <c r="D25" s="22">
        <v>10.319333333333301</v>
      </c>
    </row>
    <row r="26" spans="1:4" ht="15" x14ac:dyDescent="0.25">
      <c r="A26" s="5" t="s">
        <v>257</v>
      </c>
      <c r="B26" s="5" t="s">
        <v>265</v>
      </c>
      <c r="C26" s="5">
        <v>40124</v>
      </c>
      <c r="D26" s="22">
        <v>11.222</v>
      </c>
    </row>
    <row r="27" spans="1:4" ht="15" x14ac:dyDescent="0.25">
      <c r="A27" s="5" t="s">
        <v>257</v>
      </c>
      <c r="B27" s="5" t="s">
        <v>266</v>
      </c>
      <c r="C27" s="5">
        <v>40125</v>
      </c>
      <c r="D27" s="22">
        <v>12.1246666666667</v>
      </c>
    </row>
    <row r="28" spans="1:4" ht="15" x14ac:dyDescent="0.25">
      <c r="A28" s="5" t="s">
        <v>257</v>
      </c>
      <c r="B28" s="5" t="s">
        <v>267</v>
      </c>
      <c r="C28" s="5">
        <v>40126</v>
      </c>
      <c r="D28" s="22">
        <v>213.02733333333299</v>
      </c>
    </row>
    <row r="29" spans="1:4" ht="15" x14ac:dyDescent="0.25">
      <c r="A29" s="5" t="s">
        <v>257</v>
      </c>
      <c r="B29" s="5" t="s">
        <v>268</v>
      </c>
      <c r="C29" s="5">
        <v>40127</v>
      </c>
      <c r="D29" s="22">
        <v>13.93</v>
      </c>
    </row>
    <row r="30" spans="1:4" ht="15" x14ac:dyDescent="0.25">
      <c r="A30" s="5" t="s">
        <v>257</v>
      </c>
      <c r="B30" s="5" t="s">
        <v>269</v>
      </c>
      <c r="C30" s="5">
        <v>40128</v>
      </c>
      <c r="D30" s="22">
        <v>14.8326666666668</v>
      </c>
    </row>
    <row r="31" spans="1:4" ht="15" x14ac:dyDescent="0.25">
      <c r="A31" s="5" t="s">
        <v>257</v>
      </c>
      <c r="B31" s="5" t="s">
        <v>270</v>
      </c>
      <c r="C31" s="5">
        <v>40129</v>
      </c>
      <c r="D31" s="22">
        <v>315.73533333333302</v>
      </c>
    </row>
    <row r="32" spans="1:4" ht="15" x14ac:dyDescent="0.25">
      <c r="A32" s="5" t="s">
        <v>257</v>
      </c>
      <c r="B32" s="5" t="s">
        <v>271</v>
      </c>
      <c r="C32" s="5">
        <v>40130</v>
      </c>
      <c r="D32" s="22">
        <v>16.638000000000201</v>
      </c>
    </row>
    <row r="33" spans="1:4" ht="15" x14ac:dyDescent="0.25">
      <c r="A33" s="5" t="s">
        <v>257</v>
      </c>
      <c r="B33" s="5" t="s">
        <v>272</v>
      </c>
      <c r="C33" s="5">
        <v>40131</v>
      </c>
      <c r="D33" s="22">
        <v>17.540666666666901</v>
      </c>
    </row>
    <row r="34" spans="1:4" ht="15" x14ac:dyDescent="0.25">
      <c r="A34" s="5" t="s">
        <v>257</v>
      </c>
      <c r="B34" s="5" t="s">
        <v>273</v>
      </c>
      <c r="C34" s="5">
        <v>40132</v>
      </c>
      <c r="D34" s="22">
        <v>18.443333333333602</v>
      </c>
    </row>
    <row r="35" spans="1:4" ht="15" x14ac:dyDescent="0.25">
      <c r="A35" s="5" t="s">
        <v>257</v>
      </c>
      <c r="B35" s="5" t="s">
        <v>241</v>
      </c>
      <c r="C35" s="5">
        <v>40133</v>
      </c>
      <c r="D35" s="22">
        <v>4.8</v>
      </c>
    </row>
    <row r="36" spans="1:4" ht="15" x14ac:dyDescent="0.25">
      <c r="A36" s="5" t="s">
        <v>257</v>
      </c>
      <c r="B36" s="5" t="s">
        <v>274</v>
      </c>
      <c r="C36" s="5">
        <v>40134</v>
      </c>
      <c r="D36" s="22">
        <v>20.248666666666999</v>
      </c>
    </row>
    <row r="37" spans="1:4" ht="15" x14ac:dyDescent="0.25">
      <c r="A37" s="5" t="s">
        <v>257</v>
      </c>
      <c r="B37" s="5" t="s">
        <v>275</v>
      </c>
      <c r="C37" s="5">
        <v>40135</v>
      </c>
      <c r="D37" s="22">
        <v>21.151333333333699</v>
      </c>
    </row>
    <row r="38" spans="1:4" ht="15" x14ac:dyDescent="0.25">
      <c r="A38" s="5" t="s">
        <v>257</v>
      </c>
      <c r="B38" s="5" t="s">
        <v>276</v>
      </c>
      <c r="C38" s="5">
        <v>40136</v>
      </c>
      <c r="D38" s="22">
        <v>14.8326666666668</v>
      </c>
    </row>
    <row r="39" spans="1:4" ht="15" x14ac:dyDescent="0.25">
      <c r="A39" s="5" t="s">
        <v>257</v>
      </c>
      <c r="B39" s="5" t="s">
        <v>277</v>
      </c>
      <c r="C39" s="5">
        <v>40137</v>
      </c>
      <c r="D39" s="22">
        <v>15.7353333333335</v>
      </c>
    </row>
    <row r="40" spans="1:4" ht="15" x14ac:dyDescent="0.25">
      <c r="A40" s="5" t="s">
        <v>257</v>
      </c>
      <c r="B40" s="5" t="s">
        <v>278</v>
      </c>
      <c r="C40" s="5">
        <v>40138</v>
      </c>
      <c r="D40" s="22">
        <v>16.638000000000201</v>
      </c>
    </row>
    <row r="41" spans="1:4" ht="15" x14ac:dyDescent="0.25">
      <c r="A41" s="5" t="s">
        <v>257</v>
      </c>
      <c r="B41" s="5" t="s">
        <v>279</v>
      </c>
      <c r="C41" s="5">
        <v>40139</v>
      </c>
      <c r="D41" s="22">
        <v>17.540666666666901</v>
      </c>
    </row>
    <row r="42" spans="1:4" ht="15" x14ac:dyDescent="0.25">
      <c r="A42" s="5" t="s">
        <v>280</v>
      </c>
      <c r="B42" s="5" t="s">
        <v>281</v>
      </c>
      <c r="C42" s="5">
        <v>40140</v>
      </c>
      <c r="D42" s="22">
        <v>18.443333333333602</v>
      </c>
    </row>
    <row r="43" spans="1:4" ht="15" x14ac:dyDescent="0.25">
      <c r="A43" s="5" t="s">
        <v>280</v>
      </c>
      <c r="B43" s="5" t="s">
        <v>282</v>
      </c>
      <c r="C43" s="5">
        <v>40141</v>
      </c>
      <c r="D43" s="22">
        <v>26.567333333333899</v>
      </c>
    </row>
    <row r="44" spans="1:4" ht="15" x14ac:dyDescent="0.25">
      <c r="A44" s="5" t="s">
        <v>280</v>
      </c>
      <c r="B44" s="5" t="s">
        <v>248</v>
      </c>
      <c r="C44" s="5">
        <v>40142</v>
      </c>
      <c r="D44" s="22">
        <v>7.2</v>
      </c>
    </row>
    <row r="45" spans="1:4" ht="15" x14ac:dyDescent="0.25">
      <c r="A45" s="5" t="s">
        <v>280</v>
      </c>
      <c r="B45" s="5" t="s">
        <v>283</v>
      </c>
      <c r="C45" s="5">
        <v>40143</v>
      </c>
      <c r="D45" s="22">
        <v>28.3726666666673</v>
      </c>
    </row>
    <row r="46" spans="1:4" ht="15" x14ac:dyDescent="0.25">
      <c r="A46" s="5" t="s">
        <v>280</v>
      </c>
      <c r="B46" s="5" t="s">
        <v>284</v>
      </c>
      <c r="C46" s="5">
        <v>40144</v>
      </c>
      <c r="D46" s="22">
        <v>29.275333333334</v>
      </c>
    </row>
    <row r="47" spans="1:4" ht="15" x14ac:dyDescent="0.25">
      <c r="A47" s="5" t="s">
        <v>280</v>
      </c>
      <c r="B47" s="5" t="s">
        <v>285</v>
      </c>
      <c r="C47" s="5">
        <v>40145</v>
      </c>
      <c r="D47" s="22">
        <v>30.178000000000701</v>
      </c>
    </row>
    <row r="48" spans="1:4" ht="15" x14ac:dyDescent="0.25">
      <c r="A48" s="5" t="s">
        <v>280</v>
      </c>
      <c r="B48" s="5" t="s">
        <v>286</v>
      </c>
      <c r="C48" s="5">
        <v>40146</v>
      </c>
      <c r="D48" s="22">
        <v>14.8326666666668</v>
      </c>
    </row>
    <row r="49" spans="1:4" ht="15" x14ac:dyDescent="0.25">
      <c r="A49" s="5" t="s">
        <v>280</v>
      </c>
      <c r="B49" s="5" t="s">
        <v>287</v>
      </c>
      <c r="C49" s="5">
        <v>40147</v>
      </c>
      <c r="D49" s="22">
        <v>15.7353333333335</v>
      </c>
    </row>
    <row r="50" spans="1:4" ht="15" x14ac:dyDescent="0.25">
      <c r="A50" s="5" t="s">
        <v>280</v>
      </c>
      <c r="B50" s="5" t="s">
        <v>288</v>
      </c>
      <c r="C50" s="5">
        <v>40148</v>
      </c>
      <c r="D50" s="22">
        <v>16.638000000000201</v>
      </c>
    </row>
    <row r="51" spans="1:4" ht="15" x14ac:dyDescent="0.25">
      <c r="A51" s="5" t="s">
        <v>280</v>
      </c>
      <c r="B51" s="5" t="s">
        <v>289</v>
      </c>
      <c r="C51" s="5">
        <v>40149</v>
      </c>
      <c r="D51" s="22">
        <v>17.540666666666901</v>
      </c>
    </row>
    <row r="52" spans="1:4" ht="15" x14ac:dyDescent="0.25">
      <c r="A52" s="5" t="s">
        <v>280</v>
      </c>
      <c r="B52" s="5" t="s">
        <v>290</v>
      </c>
      <c r="C52" s="5">
        <v>40150</v>
      </c>
      <c r="D52" s="22">
        <v>18.443333333333602</v>
      </c>
    </row>
    <row r="53" spans="1:4" ht="15" x14ac:dyDescent="0.25">
      <c r="A53" s="5" t="s">
        <v>280</v>
      </c>
      <c r="B53" s="5" t="s">
        <v>291</v>
      </c>
      <c r="C53" s="5">
        <v>40151</v>
      </c>
      <c r="D53" s="22">
        <v>16.638000000000201</v>
      </c>
    </row>
    <row r="54" spans="1:4" ht="15" x14ac:dyDescent="0.25">
      <c r="A54" s="5" t="s">
        <v>280</v>
      </c>
      <c r="B54" s="5" t="s">
        <v>292</v>
      </c>
      <c r="C54" s="5">
        <v>40152</v>
      </c>
      <c r="D54" s="22">
        <v>17.540666666666901</v>
      </c>
    </row>
    <row r="55" spans="1:4" ht="15" x14ac:dyDescent="0.25">
      <c r="A55" s="5" t="s">
        <v>280</v>
      </c>
      <c r="B55" s="5" t="s">
        <v>293</v>
      </c>
      <c r="C55" s="5">
        <v>40153</v>
      </c>
      <c r="D55" s="22">
        <v>0.66</v>
      </c>
    </row>
    <row r="56" spans="1:4" ht="15" x14ac:dyDescent="0.25">
      <c r="A56" s="5" t="s">
        <v>294</v>
      </c>
      <c r="B56" s="5" t="s">
        <v>295</v>
      </c>
      <c r="C56" s="5">
        <v>40154</v>
      </c>
      <c r="D56" s="22">
        <v>0.77</v>
      </c>
    </row>
    <row r="57" spans="1:4" ht="15" x14ac:dyDescent="0.25">
      <c r="A57" s="5" t="s">
        <v>294</v>
      </c>
      <c r="B57" s="5" t="s">
        <v>296</v>
      </c>
      <c r="C57" s="5">
        <v>40155</v>
      </c>
      <c r="D57" s="22">
        <v>6.89</v>
      </c>
    </row>
    <row r="58" spans="1:4" ht="15" x14ac:dyDescent="0.25">
      <c r="A58" s="5" t="s">
        <v>294</v>
      </c>
      <c r="B58" s="5" t="s">
        <v>297</v>
      </c>
      <c r="C58" s="5">
        <v>40156</v>
      </c>
      <c r="D58" s="22">
        <v>0.3</v>
      </c>
    </row>
    <row r="59" spans="1:4" ht="15" x14ac:dyDescent="0.25">
      <c r="A59" s="5" t="s">
        <v>294</v>
      </c>
      <c r="B59" s="5" t="s">
        <v>246</v>
      </c>
      <c r="C59" s="5">
        <v>40157</v>
      </c>
      <c r="D59" s="22">
        <v>34.549999999999997</v>
      </c>
    </row>
    <row r="60" spans="1:4" ht="15" x14ac:dyDescent="0.25">
      <c r="A60" s="5" t="s">
        <v>294</v>
      </c>
      <c r="B60" s="5" t="s">
        <v>281</v>
      </c>
      <c r="C60" s="5">
        <v>40158</v>
      </c>
      <c r="D60" s="22">
        <v>38.06</v>
      </c>
    </row>
    <row r="61" spans="1:4" ht="15" x14ac:dyDescent="0.25">
      <c r="A61" s="5" t="s">
        <v>294</v>
      </c>
      <c r="B61" s="5" t="s">
        <v>298</v>
      </c>
      <c r="C61" s="5">
        <v>40159</v>
      </c>
      <c r="D61" s="22">
        <v>14.8326666666668</v>
      </c>
    </row>
    <row r="62" spans="1:4" ht="15" x14ac:dyDescent="0.25">
      <c r="A62" s="5" t="s">
        <v>294</v>
      </c>
      <c r="B62" s="5" t="s">
        <v>286</v>
      </c>
      <c r="C62" s="5">
        <v>40160</v>
      </c>
      <c r="D62" s="22">
        <v>15.7353333333335</v>
      </c>
    </row>
    <row r="63" spans="1:4" ht="15" x14ac:dyDescent="0.25">
      <c r="A63" s="5" t="s">
        <v>294</v>
      </c>
      <c r="B63" s="5" t="s">
        <v>299</v>
      </c>
      <c r="C63" s="5">
        <v>40161</v>
      </c>
      <c r="D63" s="22">
        <v>16.638000000000201</v>
      </c>
    </row>
    <row r="64" spans="1:4" ht="15" x14ac:dyDescent="0.25">
      <c r="A64" s="5" t="s">
        <v>294</v>
      </c>
      <c r="B64" s="5" t="s">
        <v>300</v>
      </c>
      <c r="C64" s="5">
        <v>40162</v>
      </c>
      <c r="D64" s="22">
        <v>17.540666666666901</v>
      </c>
    </row>
    <row r="65" spans="1:4" ht="15" x14ac:dyDescent="0.25">
      <c r="A65" s="5" t="s">
        <v>294</v>
      </c>
      <c r="B65" s="5" t="s">
        <v>301</v>
      </c>
      <c r="C65" s="5">
        <v>40163</v>
      </c>
      <c r="D65" s="22">
        <v>0.66</v>
      </c>
    </row>
    <row r="66" spans="1:4" ht="15" x14ac:dyDescent="0.25">
      <c r="A66" s="5" t="s">
        <v>294</v>
      </c>
      <c r="B66" s="5" t="s">
        <v>302</v>
      </c>
      <c r="C66" s="5">
        <v>40164</v>
      </c>
      <c r="D66" s="22">
        <v>18.443333333333602</v>
      </c>
    </row>
    <row r="67" spans="1:4" ht="15" x14ac:dyDescent="0.25">
      <c r="A67" s="5" t="s">
        <v>294</v>
      </c>
      <c r="B67" s="5" t="s">
        <v>303</v>
      </c>
      <c r="C67" s="5">
        <v>40165</v>
      </c>
      <c r="D67" s="22">
        <v>16.638000000000201</v>
      </c>
    </row>
    <row r="68" spans="1:4" ht="15" x14ac:dyDescent="0.25">
      <c r="A68" s="5" t="s">
        <v>294</v>
      </c>
      <c r="B68" s="5" t="s">
        <v>304</v>
      </c>
      <c r="C68" s="5">
        <v>40166</v>
      </c>
      <c r="D68" s="22">
        <v>17.540666666666901</v>
      </c>
    </row>
    <row r="69" spans="1:4" ht="15" x14ac:dyDescent="0.25">
      <c r="A69" s="5" t="s">
        <v>294</v>
      </c>
      <c r="B69" s="5" t="s">
        <v>305</v>
      </c>
      <c r="C69" s="5">
        <v>40167</v>
      </c>
      <c r="D69" s="22">
        <v>0.66</v>
      </c>
    </row>
    <row r="70" spans="1:4" ht="15" x14ac:dyDescent="0.25">
      <c r="A70" s="5" t="s">
        <v>294</v>
      </c>
      <c r="B70" s="5" t="s">
        <v>306</v>
      </c>
      <c r="C70" s="5">
        <v>40168</v>
      </c>
      <c r="D70" s="22">
        <v>0.77</v>
      </c>
    </row>
    <row r="71" spans="1:4" ht="15" x14ac:dyDescent="0.25">
      <c r="A71" s="5" t="s">
        <v>307</v>
      </c>
      <c r="B71" s="5" t="s">
        <v>308</v>
      </c>
      <c r="C71" s="5">
        <v>40169</v>
      </c>
      <c r="D71" s="22">
        <v>10</v>
      </c>
    </row>
    <row r="72" spans="1:4" ht="15" x14ac:dyDescent="0.25">
      <c r="A72" s="5" t="s">
        <v>307</v>
      </c>
      <c r="B72" s="5" t="s">
        <v>309</v>
      </c>
      <c r="C72" s="5">
        <v>40170</v>
      </c>
      <c r="D72" s="22">
        <v>38.06</v>
      </c>
    </row>
    <row r="73" spans="1:4" ht="15" x14ac:dyDescent="0.25">
      <c r="A73" s="5" t="s">
        <v>307</v>
      </c>
      <c r="B73" s="5" t="s">
        <v>259</v>
      </c>
      <c r="C73" s="5">
        <v>40171</v>
      </c>
      <c r="D73" s="22">
        <v>14.8326666666668</v>
      </c>
    </row>
    <row r="74" spans="1:4" ht="15" x14ac:dyDescent="0.25">
      <c r="A74" s="5" t="s">
        <v>307</v>
      </c>
      <c r="B74" s="5" t="s">
        <v>310</v>
      </c>
      <c r="C74" s="5">
        <v>40172</v>
      </c>
      <c r="D74" s="22">
        <v>15.7353333333335</v>
      </c>
    </row>
    <row r="75" spans="1:4" ht="15" x14ac:dyDescent="0.25">
      <c r="A75" s="5" t="s">
        <v>307</v>
      </c>
      <c r="B75" s="5" t="s">
        <v>241</v>
      </c>
      <c r="C75" s="5">
        <v>40173</v>
      </c>
      <c r="D75" s="22">
        <v>16.638000000000201</v>
      </c>
    </row>
    <row r="76" spans="1:4" ht="15" x14ac:dyDescent="0.25">
      <c r="A76" s="5" t="s">
        <v>307</v>
      </c>
      <c r="B76" s="5" t="s">
        <v>311</v>
      </c>
      <c r="C76" s="5">
        <v>40174</v>
      </c>
      <c r="D76" s="22">
        <v>17.540666666666901</v>
      </c>
    </row>
    <row r="77" spans="1:4" ht="15" x14ac:dyDescent="0.25">
      <c r="A77" s="5" t="s">
        <v>307</v>
      </c>
      <c r="B77" s="5" t="s">
        <v>312</v>
      </c>
      <c r="C77" s="5">
        <v>40175</v>
      </c>
      <c r="D77" s="22">
        <v>0.66</v>
      </c>
    </row>
    <row r="78" spans="1:4" ht="15" x14ac:dyDescent="0.25">
      <c r="A78" s="5" t="s">
        <v>307</v>
      </c>
      <c r="B78" s="5" t="s">
        <v>313</v>
      </c>
      <c r="C78" s="5">
        <v>40176</v>
      </c>
      <c r="D78" s="22">
        <v>18.443333333333602</v>
      </c>
    </row>
    <row r="79" spans="1:4" ht="15" x14ac:dyDescent="0.25">
      <c r="A79" s="5" t="s">
        <v>307</v>
      </c>
      <c r="B79" s="5" t="s">
        <v>314</v>
      </c>
      <c r="C79" s="5">
        <v>40177</v>
      </c>
      <c r="D79" s="22">
        <v>16.638000000000201</v>
      </c>
    </row>
    <row r="80" spans="1:4" ht="15" x14ac:dyDescent="0.25">
      <c r="A80" s="5" t="s">
        <v>307</v>
      </c>
      <c r="B80" s="5" t="s">
        <v>315</v>
      </c>
      <c r="C80" s="5">
        <v>40178</v>
      </c>
      <c r="D80" s="22">
        <v>17.540666666666901</v>
      </c>
    </row>
    <row r="81" spans="1:4" ht="15" x14ac:dyDescent="0.25">
      <c r="A81" s="5" t="s">
        <v>307</v>
      </c>
      <c r="B81" s="5" t="s">
        <v>316</v>
      </c>
      <c r="C81" s="5">
        <v>40179</v>
      </c>
      <c r="D81" s="22">
        <v>0.66</v>
      </c>
    </row>
    <row r="82" spans="1:4" ht="15" x14ac:dyDescent="0.25">
      <c r="A82" s="5" t="s">
        <v>307</v>
      </c>
      <c r="B82" s="5" t="s">
        <v>317</v>
      </c>
      <c r="C82" s="5">
        <v>40180</v>
      </c>
      <c r="D82" s="22">
        <v>4.85502222222238</v>
      </c>
    </row>
    <row r="83" spans="1:4" ht="15" x14ac:dyDescent="0.25">
      <c r="A83" s="5" t="s">
        <v>307</v>
      </c>
      <c r="B83" s="5" t="s">
        <v>318</v>
      </c>
      <c r="C83" s="5">
        <v>40181</v>
      </c>
      <c r="D83" s="22">
        <v>2.8877777777779898</v>
      </c>
    </row>
    <row r="84" spans="1:4" ht="15" x14ac:dyDescent="0.25">
      <c r="A84" s="5" t="s">
        <v>307</v>
      </c>
      <c r="B84" s="5" t="s">
        <v>319</v>
      </c>
      <c r="C84" s="5">
        <v>40182</v>
      </c>
      <c r="D84" s="22">
        <v>11.1494666666668</v>
      </c>
    </row>
    <row r="85" spans="1:4" ht="15" x14ac:dyDescent="0.25">
      <c r="A85" s="5" t="s">
        <v>307</v>
      </c>
      <c r="B85" s="5" t="s">
        <v>320</v>
      </c>
      <c r="C85" s="5">
        <v>40183</v>
      </c>
      <c r="D85" s="22">
        <v>11.0592000000001</v>
      </c>
    </row>
    <row r="86" spans="1:4" ht="15" x14ac:dyDescent="0.25">
      <c r="A86" s="5" t="s">
        <v>321</v>
      </c>
      <c r="B86" s="5" t="s">
        <v>322</v>
      </c>
      <c r="C86" s="5">
        <v>40184</v>
      </c>
      <c r="D86" s="22">
        <v>0.66</v>
      </c>
    </row>
    <row r="87" spans="1:4" ht="15" x14ac:dyDescent="0.25">
      <c r="A87" s="5" t="s">
        <v>321</v>
      </c>
      <c r="B87" s="5" t="s">
        <v>323</v>
      </c>
      <c r="C87" s="5">
        <v>40185</v>
      </c>
      <c r="D87" s="22">
        <v>18.443333333333602</v>
      </c>
    </row>
    <row r="88" spans="1:4" ht="15" x14ac:dyDescent="0.25">
      <c r="A88" s="5" t="s">
        <v>321</v>
      </c>
      <c r="B88" s="5" t="s">
        <v>324</v>
      </c>
      <c r="C88" s="5">
        <v>40186</v>
      </c>
      <c r="D88" s="22">
        <v>16.638000000000201</v>
      </c>
    </row>
    <row r="89" spans="1:4" ht="15" x14ac:dyDescent="0.25">
      <c r="A89" s="5" t="s">
        <v>321</v>
      </c>
      <c r="B89" s="5" t="s">
        <v>298</v>
      </c>
      <c r="C89" s="5">
        <v>40187</v>
      </c>
      <c r="D89" s="22">
        <v>17.540666666666901</v>
      </c>
    </row>
    <row r="90" spans="1:4" ht="15" x14ac:dyDescent="0.25">
      <c r="A90" s="5" t="s">
        <v>321</v>
      </c>
      <c r="B90" s="5" t="s">
        <v>325</v>
      </c>
      <c r="C90" s="5">
        <v>40188</v>
      </c>
      <c r="D90" s="22">
        <v>66.78</v>
      </c>
    </row>
    <row r="91" spans="1:4" ht="15" x14ac:dyDescent="0.25">
      <c r="A91" s="5" t="s">
        <v>321</v>
      </c>
      <c r="B91" s="5" t="s">
        <v>326</v>
      </c>
      <c r="C91" s="5">
        <v>40189</v>
      </c>
      <c r="D91" s="22">
        <v>4.8</v>
      </c>
    </row>
    <row r="92" spans="1:4" ht="15" x14ac:dyDescent="0.25">
      <c r="A92" s="5" t="s">
        <v>321</v>
      </c>
      <c r="B92" s="5" t="s">
        <v>327</v>
      </c>
      <c r="C92" s="5">
        <v>40190</v>
      </c>
      <c r="D92" s="22">
        <v>63.145466666667502</v>
      </c>
    </row>
    <row r="93" spans="1:4" ht="15" x14ac:dyDescent="0.25">
      <c r="A93" s="5" t="s">
        <v>321</v>
      </c>
      <c r="B93" s="5" t="s">
        <v>328</v>
      </c>
      <c r="C93" s="5">
        <v>40191</v>
      </c>
      <c r="D93" s="22">
        <v>57.900733333334102</v>
      </c>
    </row>
    <row r="94" spans="1:4" ht="15" x14ac:dyDescent="0.25">
      <c r="A94" s="5" t="s">
        <v>321</v>
      </c>
      <c r="B94" s="5" t="s">
        <v>248</v>
      </c>
      <c r="C94" s="5">
        <v>40192</v>
      </c>
      <c r="D94" s="22">
        <v>52.656000000000702</v>
      </c>
    </row>
    <row r="95" spans="1:4" ht="15" x14ac:dyDescent="0.25">
      <c r="A95" s="5" t="s">
        <v>321</v>
      </c>
      <c r="B95" s="5" t="s">
        <v>329</v>
      </c>
      <c r="C95" s="5">
        <v>40193</v>
      </c>
      <c r="D95" s="22">
        <v>47.411266666667302</v>
      </c>
    </row>
    <row r="96" spans="1:4" ht="15" x14ac:dyDescent="0.25">
      <c r="A96" s="5" t="s">
        <v>321</v>
      </c>
      <c r="B96" s="5" t="s">
        <v>330</v>
      </c>
      <c r="C96" s="5">
        <v>40194</v>
      </c>
      <c r="D96" s="22">
        <v>42.166533333333902</v>
      </c>
    </row>
    <row r="97" spans="1:4" ht="15" x14ac:dyDescent="0.25">
      <c r="A97" s="5" t="s">
        <v>321</v>
      </c>
      <c r="B97" s="5" t="s">
        <v>331</v>
      </c>
      <c r="C97" s="5">
        <v>40195</v>
      </c>
      <c r="D97" s="22">
        <v>36.921800000000502</v>
      </c>
    </row>
    <row r="98" spans="1:4" ht="15" x14ac:dyDescent="0.25">
      <c r="A98" s="5" t="s">
        <v>321</v>
      </c>
      <c r="B98" s="5" t="s">
        <v>259</v>
      </c>
      <c r="C98" s="5">
        <v>40196</v>
      </c>
      <c r="D98" s="22">
        <v>31.677066666667098</v>
      </c>
    </row>
    <row r="99" spans="1:4" ht="15" x14ac:dyDescent="0.25">
      <c r="A99" s="5" t="s">
        <v>321</v>
      </c>
      <c r="B99" s="5" t="s">
        <v>332</v>
      </c>
      <c r="C99" s="5">
        <v>40197</v>
      </c>
      <c r="D99" s="22">
        <v>26.432333333333698</v>
      </c>
    </row>
    <row r="100" spans="1:4" ht="15" x14ac:dyDescent="0.25">
      <c r="A100" s="5" t="s">
        <v>321</v>
      </c>
      <c r="B100" s="5" t="s">
        <v>333</v>
      </c>
      <c r="C100" s="5">
        <v>40198</v>
      </c>
      <c r="D100" s="22">
        <v>18.443333333333602</v>
      </c>
    </row>
    <row r="101" spans="1:4" ht="15" x14ac:dyDescent="0.25">
      <c r="A101" s="5" t="s">
        <v>334</v>
      </c>
      <c r="B101" s="5" t="s">
        <v>329</v>
      </c>
      <c r="C101" s="5">
        <v>40199</v>
      </c>
      <c r="D101" s="22">
        <v>16.638000000000201</v>
      </c>
    </row>
    <row r="102" spans="1:4" ht="15" x14ac:dyDescent="0.25">
      <c r="A102" s="5" t="s">
        <v>334</v>
      </c>
      <c r="B102" s="5" t="s">
        <v>335</v>
      </c>
      <c r="C102" s="5">
        <v>40200</v>
      </c>
      <c r="D102" s="22">
        <v>17.540666666666901</v>
      </c>
    </row>
    <row r="103" spans="1:4" ht="15" x14ac:dyDescent="0.25">
      <c r="A103" s="5" t="s">
        <v>334</v>
      </c>
      <c r="B103" s="5" t="s">
        <v>336</v>
      </c>
      <c r="C103" s="5">
        <v>40201</v>
      </c>
      <c r="D103" s="22">
        <v>4.8</v>
      </c>
    </row>
    <row r="104" spans="1:4" ht="15" x14ac:dyDescent="0.25">
      <c r="A104" s="5" t="s">
        <v>334</v>
      </c>
      <c r="B104" s="5" t="s">
        <v>337</v>
      </c>
      <c r="C104" s="5">
        <v>40202</v>
      </c>
      <c r="D104" s="22">
        <v>4.8</v>
      </c>
    </row>
    <row r="105" spans="1:4" ht="15" x14ac:dyDescent="0.25">
      <c r="A105" s="5" t="s">
        <v>334</v>
      </c>
      <c r="B105" s="5" t="s">
        <v>338</v>
      </c>
      <c r="C105" s="5">
        <v>40203</v>
      </c>
      <c r="D105" s="22">
        <v>16.638000000000201</v>
      </c>
    </row>
    <row r="106" spans="1:4" ht="15" x14ac:dyDescent="0.25">
      <c r="A106" s="5" t="s">
        <v>334</v>
      </c>
      <c r="B106" s="5" t="s">
        <v>339</v>
      </c>
      <c r="C106" s="5">
        <v>40204</v>
      </c>
      <c r="D106" s="22">
        <v>17.540666666666901</v>
      </c>
    </row>
    <row r="107" spans="1:4" ht="15" x14ac:dyDescent="0.25">
      <c r="A107" s="5" t="s">
        <v>334</v>
      </c>
      <c r="B107" s="5" t="s">
        <v>340</v>
      </c>
      <c r="C107" s="5">
        <v>40205</v>
      </c>
      <c r="D107" s="22">
        <v>0.66</v>
      </c>
    </row>
    <row r="108" spans="1:4" ht="15" x14ac:dyDescent="0.25">
      <c r="A108" s="5" t="s">
        <v>334</v>
      </c>
      <c r="B108" s="5" t="s">
        <v>259</v>
      </c>
      <c r="C108" s="5">
        <v>40206</v>
      </c>
      <c r="D108" s="22">
        <v>68.390200000000902</v>
      </c>
    </row>
    <row r="109" spans="1:4" ht="15" x14ac:dyDescent="0.25">
      <c r="A109" s="5" t="s">
        <v>334</v>
      </c>
      <c r="B109" s="5" t="s">
        <v>322</v>
      </c>
      <c r="C109" s="5">
        <v>40207</v>
      </c>
      <c r="D109" s="22">
        <v>63.145466666667502</v>
      </c>
    </row>
    <row r="110" spans="1:4" ht="15" x14ac:dyDescent="0.25">
      <c r="A110" s="5" t="s">
        <v>334</v>
      </c>
      <c r="B110" s="5" t="s">
        <v>341</v>
      </c>
      <c r="C110" s="5">
        <v>40208</v>
      </c>
      <c r="D110" s="22">
        <v>57.900733333334102</v>
      </c>
    </row>
    <row r="111" spans="1:4" ht="15" x14ac:dyDescent="0.25">
      <c r="A111" s="5" t="s">
        <v>334</v>
      </c>
      <c r="B111" s="5" t="s">
        <v>342</v>
      </c>
      <c r="C111" s="5">
        <v>40209</v>
      </c>
      <c r="D111" s="22">
        <v>52.656000000000702</v>
      </c>
    </row>
    <row r="112" spans="1:4" ht="15" x14ac:dyDescent="0.25">
      <c r="A112" s="5" t="s">
        <v>334</v>
      </c>
      <c r="B112" s="5" t="s">
        <v>343</v>
      </c>
      <c r="C112" s="5">
        <v>40210</v>
      </c>
      <c r="D112" s="22">
        <v>47.411266666667302</v>
      </c>
    </row>
    <row r="113" spans="1:4" ht="15" x14ac:dyDescent="0.25">
      <c r="A113" s="5" t="s">
        <v>334</v>
      </c>
      <c r="B113" s="5" t="s">
        <v>344</v>
      </c>
      <c r="C113" s="5">
        <v>40211</v>
      </c>
      <c r="D113" s="22">
        <v>42.166533333333902</v>
      </c>
    </row>
  </sheetData>
  <autoFilter ref="A1:D113" xr:uid="{21850893-348A-4580-BEAF-AF6F989CF0B8}"/>
  <pageMargins left="0.75" right="0.75" top="1" bottom="1" header="0.5" footer="0.5"/>
  <pageSetup paperSize="9" orientation="portrait" horizontalDpi="300" verticalDpi="300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58331-D13E-4F1D-AAF9-96D990C912F3}">
  <sheetPr codeName="Sheet7"/>
  <dimension ref="A1:D113"/>
  <sheetViews>
    <sheetView workbookViewId="0">
      <selection activeCell="K15" sqref="K15"/>
    </sheetView>
  </sheetViews>
  <sheetFormatPr defaultRowHeight="12.75" x14ac:dyDescent="0.2"/>
  <cols>
    <col min="1" max="1" width="11.42578125" style="5" bestFit="1" customWidth="1"/>
    <col min="2" max="2" width="21.5703125" style="5" bestFit="1" customWidth="1"/>
    <col min="3" max="3" width="10.42578125" style="5" bestFit="1" customWidth="1"/>
    <col min="4" max="4" width="9.5703125" style="5" bestFit="1" customWidth="1"/>
    <col min="5" max="16384" width="9.140625" style="5"/>
  </cols>
  <sheetData>
    <row r="1" spans="1:4" x14ac:dyDescent="0.2">
      <c r="A1" s="21" t="s">
        <v>235</v>
      </c>
      <c r="B1" s="21" t="s">
        <v>236</v>
      </c>
      <c r="C1" s="21" t="s">
        <v>237</v>
      </c>
      <c r="D1" s="21" t="s">
        <v>238</v>
      </c>
    </row>
    <row r="2" spans="1:4" ht="15" x14ac:dyDescent="0.25">
      <c r="A2" s="5" t="s">
        <v>239</v>
      </c>
      <c r="B2" s="5" t="s">
        <v>240</v>
      </c>
      <c r="C2" s="5">
        <v>40100</v>
      </c>
      <c r="D2" s="22">
        <v>12.55</v>
      </c>
    </row>
    <row r="3" spans="1:4" ht="15" x14ac:dyDescent="0.25">
      <c r="A3" s="5" t="s">
        <v>239</v>
      </c>
      <c r="B3" s="5" t="s">
        <v>241</v>
      </c>
      <c r="C3" s="5">
        <v>40101</v>
      </c>
      <c r="D3" s="22">
        <v>5</v>
      </c>
    </row>
    <row r="4" spans="1:4" ht="15" x14ac:dyDescent="0.25">
      <c r="A4" s="5" t="s">
        <v>239</v>
      </c>
      <c r="B4" s="5" t="s">
        <v>242</v>
      </c>
      <c r="C4" s="5">
        <v>40102</v>
      </c>
      <c r="D4" s="22">
        <v>0.3</v>
      </c>
    </row>
    <row r="5" spans="1:4" ht="15" x14ac:dyDescent="0.25">
      <c r="A5" s="5" t="s">
        <v>239</v>
      </c>
      <c r="B5" s="5" t="s">
        <v>243</v>
      </c>
      <c r="C5" s="5">
        <v>40103</v>
      </c>
      <c r="D5" s="22">
        <v>134.55000000000001</v>
      </c>
    </row>
    <row r="6" spans="1:4" ht="15" x14ac:dyDescent="0.25">
      <c r="A6" s="5" t="s">
        <v>239</v>
      </c>
      <c r="B6" s="5" t="s">
        <v>244</v>
      </c>
      <c r="C6" s="5">
        <v>40104</v>
      </c>
      <c r="D6" s="22">
        <v>38.06</v>
      </c>
    </row>
    <row r="7" spans="1:4" ht="15" x14ac:dyDescent="0.25">
      <c r="A7" s="5" t="s">
        <v>239</v>
      </c>
      <c r="B7" s="5" t="s">
        <v>245</v>
      </c>
      <c r="C7" s="5">
        <v>40104</v>
      </c>
      <c r="D7" s="22">
        <v>5.77</v>
      </c>
    </row>
    <row r="8" spans="1:4" ht="15" x14ac:dyDescent="0.25">
      <c r="A8" s="5" t="s">
        <v>239</v>
      </c>
      <c r="B8" s="5" t="s">
        <v>246</v>
      </c>
      <c r="C8" s="5">
        <v>40106</v>
      </c>
      <c r="D8" s="22">
        <v>0.5</v>
      </c>
    </row>
    <row r="9" spans="1:4" ht="15" x14ac:dyDescent="0.25">
      <c r="A9" s="5" t="s">
        <v>239</v>
      </c>
      <c r="B9" s="5" t="s">
        <v>247</v>
      </c>
      <c r="C9" s="5">
        <v>40107</v>
      </c>
      <c r="D9" s="22">
        <v>46.77</v>
      </c>
    </row>
    <row r="10" spans="1:4" ht="15" x14ac:dyDescent="0.25">
      <c r="A10" s="5" t="s">
        <v>239</v>
      </c>
      <c r="B10" s="5" t="s">
        <v>248</v>
      </c>
      <c r="C10" s="5">
        <v>40108</v>
      </c>
      <c r="D10" s="22">
        <v>0.1</v>
      </c>
    </row>
    <row r="11" spans="1:4" ht="15" x14ac:dyDescent="0.25">
      <c r="A11" s="5" t="s">
        <v>239</v>
      </c>
      <c r="B11" s="5" t="s">
        <v>249</v>
      </c>
      <c r="C11" s="5">
        <v>40109</v>
      </c>
      <c r="D11" s="22">
        <v>4.8</v>
      </c>
    </row>
    <row r="12" spans="1:4" ht="15" x14ac:dyDescent="0.25">
      <c r="A12" s="5" t="s">
        <v>239</v>
      </c>
      <c r="B12" s="5" t="s">
        <v>250</v>
      </c>
      <c r="C12" s="5">
        <v>40110</v>
      </c>
      <c r="D12" s="22">
        <v>0.77</v>
      </c>
    </row>
    <row r="13" spans="1:4" ht="15" x14ac:dyDescent="0.25">
      <c r="A13" s="5" t="s">
        <v>239</v>
      </c>
      <c r="B13" s="5" t="s">
        <v>251</v>
      </c>
      <c r="C13" s="5">
        <v>40111</v>
      </c>
      <c r="D13" s="22">
        <v>0.99</v>
      </c>
    </row>
    <row r="14" spans="1:4" ht="15" x14ac:dyDescent="0.25">
      <c r="A14" s="5" t="s">
        <v>239</v>
      </c>
      <c r="B14" s="5" t="s">
        <v>252</v>
      </c>
      <c r="C14" s="5">
        <v>40112</v>
      </c>
      <c r="D14" s="22">
        <v>23.45</v>
      </c>
    </row>
    <row r="15" spans="1:4" ht="15" x14ac:dyDescent="0.25">
      <c r="A15" s="5" t="s">
        <v>239</v>
      </c>
      <c r="B15" s="5" t="s">
        <v>253</v>
      </c>
      <c r="C15" s="5">
        <v>40100</v>
      </c>
      <c r="D15" s="22">
        <v>0.34</v>
      </c>
    </row>
    <row r="16" spans="1:4" ht="15" x14ac:dyDescent="0.25">
      <c r="A16" s="5" t="s">
        <v>239</v>
      </c>
      <c r="B16" s="5" t="s">
        <v>254</v>
      </c>
      <c r="C16" s="5">
        <v>40114</v>
      </c>
      <c r="D16" s="22">
        <v>5.44</v>
      </c>
    </row>
    <row r="17" spans="1:4" ht="15" x14ac:dyDescent="0.25">
      <c r="A17" s="5" t="s">
        <v>239</v>
      </c>
      <c r="B17" s="5" t="s">
        <v>255</v>
      </c>
      <c r="C17" s="5">
        <v>40115</v>
      </c>
      <c r="D17" s="22">
        <v>3.26</v>
      </c>
    </row>
    <row r="18" spans="1:4" ht="15" x14ac:dyDescent="0.25">
      <c r="A18" s="5" t="s">
        <v>239</v>
      </c>
      <c r="B18" s="5" t="s">
        <v>256</v>
      </c>
      <c r="C18" s="5">
        <v>40116</v>
      </c>
      <c r="D18" s="22">
        <v>0.44</v>
      </c>
    </row>
    <row r="19" spans="1:4" ht="15" x14ac:dyDescent="0.25">
      <c r="A19" s="5" t="s">
        <v>257</v>
      </c>
      <c r="B19" s="5" t="s">
        <v>258</v>
      </c>
      <c r="C19" s="5">
        <v>40117</v>
      </c>
      <c r="D19" s="22">
        <v>9.8000000000000007</v>
      </c>
    </row>
    <row r="20" spans="1:4" ht="15" x14ac:dyDescent="0.25">
      <c r="A20" s="5" t="s">
        <v>257</v>
      </c>
      <c r="B20" s="5" t="s">
        <v>259</v>
      </c>
      <c r="C20" s="5">
        <v>40118</v>
      </c>
      <c r="D20" s="22">
        <v>0.8</v>
      </c>
    </row>
    <row r="21" spans="1:4" ht="15" x14ac:dyDescent="0.25">
      <c r="A21" s="5" t="s">
        <v>257</v>
      </c>
      <c r="B21" s="5" t="s">
        <v>260</v>
      </c>
      <c r="C21" s="5">
        <v>40119</v>
      </c>
      <c r="D21" s="22">
        <v>6.7</v>
      </c>
    </row>
    <row r="22" spans="1:4" ht="15" x14ac:dyDescent="0.25">
      <c r="A22" s="5" t="s">
        <v>257</v>
      </c>
      <c r="B22" s="5" t="s">
        <v>261</v>
      </c>
      <c r="C22" s="5">
        <v>40119</v>
      </c>
      <c r="D22" s="22">
        <v>4.8</v>
      </c>
    </row>
    <row r="23" spans="1:4" ht="15" x14ac:dyDescent="0.25">
      <c r="A23" s="5" t="s">
        <v>257</v>
      </c>
      <c r="B23" s="5" t="s">
        <v>262</v>
      </c>
      <c r="C23" s="5">
        <v>40121</v>
      </c>
      <c r="D23" s="22">
        <v>12.55</v>
      </c>
    </row>
    <row r="24" spans="1:4" ht="15" x14ac:dyDescent="0.25">
      <c r="A24" s="5" t="s">
        <v>257</v>
      </c>
      <c r="B24" s="5" t="s">
        <v>263</v>
      </c>
      <c r="C24" s="5">
        <v>40122</v>
      </c>
      <c r="D24" s="22">
        <v>9.4166666666666696</v>
      </c>
    </row>
    <row r="25" spans="1:4" ht="15" x14ac:dyDescent="0.25">
      <c r="A25" s="5" t="s">
        <v>257</v>
      </c>
      <c r="B25" s="5" t="s">
        <v>264</v>
      </c>
      <c r="C25" s="5">
        <v>40123</v>
      </c>
      <c r="D25" s="22">
        <v>10.319333333333301</v>
      </c>
    </row>
    <row r="26" spans="1:4" ht="15" x14ac:dyDescent="0.25">
      <c r="A26" s="5" t="s">
        <v>257</v>
      </c>
      <c r="B26" s="5" t="s">
        <v>265</v>
      </c>
      <c r="C26" s="5">
        <v>40124</v>
      </c>
      <c r="D26" s="22">
        <v>11.222</v>
      </c>
    </row>
    <row r="27" spans="1:4" ht="15" x14ac:dyDescent="0.25">
      <c r="A27" s="5" t="s">
        <v>257</v>
      </c>
      <c r="B27" s="5" t="s">
        <v>266</v>
      </c>
      <c r="C27" s="5">
        <v>40125</v>
      </c>
      <c r="D27" s="22">
        <v>12.1246666666667</v>
      </c>
    </row>
    <row r="28" spans="1:4" ht="15" x14ac:dyDescent="0.25">
      <c r="A28" s="5" t="s">
        <v>257</v>
      </c>
      <c r="B28" s="5" t="s">
        <v>267</v>
      </c>
      <c r="C28" s="5">
        <v>40125</v>
      </c>
      <c r="D28" s="22">
        <v>213.02733333333299</v>
      </c>
    </row>
    <row r="29" spans="1:4" ht="15" x14ac:dyDescent="0.25">
      <c r="A29" s="5" t="s">
        <v>257</v>
      </c>
      <c r="B29" s="5" t="s">
        <v>268</v>
      </c>
      <c r="C29" s="5">
        <v>40127</v>
      </c>
      <c r="D29" s="22">
        <v>13.93</v>
      </c>
    </row>
    <row r="30" spans="1:4" ht="15" x14ac:dyDescent="0.25">
      <c r="A30" s="5" t="s">
        <v>257</v>
      </c>
      <c r="B30" s="5" t="s">
        <v>269</v>
      </c>
      <c r="C30" s="5">
        <v>40128</v>
      </c>
      <c r="D30" s="22">
        <v>14.8326666666668</v>
      </c>
    </row>
    <row r="31" spans="1:4" ht="15" x14ac:dyDescent="0.25">
      <c r="A31" s="5" t="s">
        <v>257</v>
      </c>
      <c r="B31" s="5" t="s">
        <v>270</v>
      </c>
      <c r="C31" s="5">
        <v>40129</v>
      </c>
      <c r="D31" s="22">
        <v>315.73533333333302</v>
      </c>
    </row>
    <row r="32" spans="1:4" ht="15" x14ac:dyDescent="0.25">
      <c r="A32" s="5" t="s">
        <v>257</v>
      </c>
      <c r="B32" s="5" t="s">
        <v>271</v>
      </c>
      <c r="C32" s="5">
        <v>40130</v>
      </c>
      <c r="D32" s="22">
        <v>16.638000000000201</v>
      </c>
    </row>
    <row r="33" spans="1:4" ht="15" x14ac:dyDescent="0.25">
      <c r="A33" s="5" t="s">
        <v>257</v>
      </c>
      <c r="B33" s="5" t="s">
        <v>272</v>
      </c>
      <c r="C33" s="5">
        <v>40131</v>
      </c>
      <c r="D33" s="22">
        <v>17.540666666666901</v>
      </c>
    </row>
    <row r="34" spans="1:4" ht="15" x14ac:dyDescent="0.25">
      <c r="A34" s="5" t="s">
        <v>257</v>
      </c>
      <c r="B34" s="5" t="s">
        <v>273</v>
      </c>
      <c r="C34" s="5">
        <v>40132</v>
      </c>
      <c r="D34" s="22">
        <v>18.443333333333602</v>
      </c>
    </row>
    <row r="35" spans="1:4" ht="15" x14ac:dyDescent="0.25">
      <c r="A35" s="5" t="s">
        <v>257</v>
      </c>
      <c r="B35" s="5" t="s">
        <v>241</v>
      </c>
      <c r="C35" s="5">
        <v>40133</v>
      </c>
      <c r="D35" s="22">
        <v>4.8</v>
      </c>
    </row>
    <row r="36" spans="1:4" ht="15" x14ac:dyDescent="0.25">
      <c r="A36" s="5" t="s">
        <v>257</v>
      </c>
      <c r="B36" s="5" t="s">
        <v>274</v>
      </c>
      <c r="C36" s="5">
        <v>40134</v>
      </c>
      <c r="D36" s="22">
        <v>20.248666666666999</v>
      </c>
    </row>
    <row r="37" spans="1:4" ht="15" x14ac:dyDescent="0.25">
      <c r="A37" s="5" t="s">
        <v>257</v>
      </c>
      <c r="B37" s="5" t="s">
        <v>275</v>
      </c>
      <c r="C37" s="5">
        <v>40135</v>
      </c>
      <c r="D37" s="22">
        <v>21.151333333333699</v>
      </c>
    </row>
    <row r="38" spans="1:4" ht="15" x14ac:dyDescent="0.25">
      <c r="A38" s="5" t="s">
        <v>257</v>
      </c>
      <c r="B38" s="5" t="s">
        <v>276</v>
      </c>
      <c r="C38" s="5">
        <v>40136</v>
      </c>
      <c r="D38" s="22">
        <v>14.8326666666668</v>
      </c>
    </row>
    <row r="39" spans="1:4" ht="15" x14ac:dyDescent="0.25">
      <c r="A39" s="5" t="s">
        <v>257</v>
      </c>
      <c r="B39" s="5" t="s">
        <v>277</v>
      </c>
      <c r="C39" s="5">
        <v>40137</v>
      </c>
      <c r="D39" s="22">
        <v>15.7353333333335</v>
      </c>
    </row>
    <row r="40" spans="1:4" ht="15" x14ac:dyDescent="0.25">
      <c r="A40" s="5" t="s">
        <v>257</v>
      </c>
      <c r="B40" s="5" t="s">
        <v>278</v>
      </c>
      <c r="C40" s="5">
        <v>40138</v>
      </c>
      <c r="D40" s="22">
        <v>16.638000000000201</v>
      </c>
    </row>
    <row r="41" spans="1:4" ht="15" x14ac:dyDescent="0.25">
      <c r="A41" s="5" t="s">
        <v>257</v>
      </c>
      <c r="B41" s="5" t="s">
        <v>279</v>
      </c>
      <c r="C41" s="5">
        <v>40138</v>
      </c>
      <c r="D41" s="22">
        <v>17.540666666666901</v>
      </c>
    </row>
    <row r="42" spans="1:4" ht="15" x14ac:dyDescent="0.25">
      <c r="A42" s="5" t="s">
        <v>280</v>
      </c>
      <c r="B42" s="5" t="s">
        <v>281</v>
      </c>
      <c r="C42" s="5">
        <v>40140</v>
      </c>
      <c r="D42" s="22">
        <v>18.443333333333602</v>
      </c>
    </row>
    <row r="43" spans="1:4" ht="15" x14ac:dyDescent="0.25">
      <c r="A43" s="5" t="s">
        <v>280</v>
      </c>
      <c r="B43" s="5" t="s">
        <v>282</v>
      </c>
      <c r="C43" s="5">
        <v>40141</v>
      </c>
      <c r="D43" s="22">
        <v>26.567333333333899</v>
      </c>
    </row>
    <row r="44" spans="1:4" ht="15" x14ac:dyDescent="0.25">
      <c r="A44" s="5" t="s">
        <v>280</v>
      </c>
      <c r="B44" s="5" t="s">
        <v>248</v>
      </c>
      <c r="C44" s="5">
        <v>40142</v>
      </c>
      <c r="D44" s="22">
        <v>7.2</v>
      </c>
    </row>
    <row r="45" spans="1:4" ht="15" x14ac:dyDescent="0.25">
      <c r="A45" s="5" t="s">
        <v>280</v>
      </c>
      <c r="B45" s="5" t="s">
        <v>283</v>
      </c>
      <c r="C45" s="5">
        <v>40143</v>
      </c>
      <c r="D45" s="22">
        <v>28.3726666666673</v>
      </c>
    </row>
    <row r="46" spans="1:4" ht="15" x14ac:dyDescent="0.25">
      <c r="A46" s="5" t="s">
        <v>280</v>
      </c>
      <c r="B46" s="5" t="s">
        <v>284</v>
      </c>
      <c r="C46" s="5">
        <v>40144</v>
      </c>
      <c r="D46" s="22">
        <v>29.275333333334</v>
      </c>
    </row>
    <row r="47" spans="1:4" ht="15" x14ac:dyDescent="0.25">
      <c r="A47" s="5" t="s">
        <v>280</v>
      </c>
      <c r="B47" s="5" t="s">
        <v>285</v>
      </c>
      <c r="C47" s="5">
        <v>40145</v>
      </c>
      <c r="D47" s="22">
        <v>30.178000000000701</v>
      </c>
    </row>
    <row r="48" spans="1:4" ht="15" x14ac:dyDescent="0.25">
      <c r="A48" s="5" t="s">
        <v>280</v>
      </c>
      <c r="B48" s="5" t="s">
        <v>286</v>
      </c>
      <c r="C48" s="5">
        <v>40146</v>
      </c>
      <c r="D48" s="22">
        <v>14.8326666666668</v>
      </c>
    </row>
    <row r="49" spans="1:4" ht="15" x14ac:dyDescent="0.25">
      <c r="A49" s="5" t="s">
        <v>280</v>
      </c>
      <c r="B49" s="5" t="s">
        <v>287</v>
      </c>
      <c r="C49" s="5">
        <v>40147</v>
      </c>
      <c r="D49" s="22">
        <v>15.7353333333335</v>
      </c>
    </row>
    <row r="50" spans="1:4" ht="15" x14ac:dyDescent="0.25">
      <c r="A50" s="5" t="s">
        <v>280</v>
      </c>
      <c r="B50" s="5" t="s">
        <v>288</v>
      </c>
      <c r="C50" s="5">
        <v>40148</v>
      </c>
      <c r="D50" s="22">
        <v>16.638000000000201</v>
      </c>
    </row>
    <row r="51" spans="1:4" ht="15" x14ac:dyDescent="0.25">
      <c r="A51" s="5" t="s">
        <v>280</v>
      </c>
      <c r="B51" s="5" t="s">
        <v>289</v>
      </c>
      <c r="C51" s="5">
        <v>40149</v>
      </c>
      <c r="D51" s="22">
        <v>17.540666666666901</v>
      </c>
    </row>
    <row r="52" spans="1:4" ht="15" x14ac:dyDescent="0.25">
      <c r="A52" s="5" t="s">
        <v>280</v>
      </c>
      <c r="B52" s="5" t="s">
        <v>290</v>
      </c>
      <c r="C52" s="5">
        <v>40150</v>
      </c>
      <c r="D52" s="22">
        <v>18.443333333333602</v>
      </c>
    </row>
    <row r="53" spans="1:4" ht="15" x14ac:dyDescent="0.25">
      <c r="A53" s="5" t="s">
        <v>280</v>
      </c>
      <c r="B53" s="5" t="s">
        <v>291</v>
      </c>
      <c r="C53" s="5">
        <v>40151</v>
      </c>
      <c r="D53" s="22">
        <v>16.638000000000201</v>
      </c>
    </row>
    <row r="54" spans="1:4" ht="15" x14ac:dyDescent="0.25">
      <c r="A54" s="5" t="s">
        <v>280</v>
      </c>
      <c r="B54" s="5" t="s">
        <v>292</v>
      </c>
      <c r="C54" s="5">
        <v>40152</v>
      </c>
      <c r="D54" s="22">
        <v>17.540666666666901</v>
      </c>
    </row>
    <row r="55" spans="1:4" ht="15" x14ac:dyDescent="0.25">
      <c r="A55" s="5" t="s">
        <v>280</v>
      </c>
      <c r="B55" s="5" t="s">
        <v>293</v>
      </c>
      <c r="C55" s="5">
        <v>40160</v>
      </c>
      <c r="D55" s="22">
        <v>0.66</v>
      </c>
    </row>
    <row r="56" spans="1:4" ht="15" x14ac:dyDescent="0.25">
      <c r="A56" s="5" t="s">
        <v>294</v>
      </c>
      <c r="B56" s="5" t="s">
        <v>295</v>
      </c>
      <c r="C56" s="5">
        <v>40160</v>
      </c>
      <c r="D56" s="22">
        <v>0.77</v>
      </c>
    </row>
    <row r="57" spans="1:4" ht="15" x14ac:dyDescent="0.25">
      <c r="A57" s="5" t="s">
        <v>294</v>
      </c>
      <c r="B57" s="5" t="s">
        <v>296</v>
      </c>
      <c r="C57" s="5">
        <v>40160</v>
      </c>
      <c r="D57" s="22">
        <v>6.89</v>
      </c>
    </row>
    <row r="58" spans="1:4" ht="15" x14ac:dyDescent="0.25">
      <c r="A58" s="5" t="s">
        <v>294</v>
      </c>
      <c r="B58" s="5" t="s">
        <v>297</v>
      </c>
      <c r="C58" s="5">
        <v>40160</v>
      </c>
      <c r="D58" s="22">
        <v>0.3</v>
      </c>
    </row>
    <row r="59" spans="1:4" ht="15" x14ac:dyDescent="0.25">
      <c r="A59" s="5" t="s">
        <v>294</v>
      </c>
      <c r="B59" s="5" t="s">
        <v>246</v>
      </c>
      <c r="C59" s="5">
        <v>40160</v>
      </c>
      <c r="D59" s="22">
        <v>34.549999999999997</v>
      </c>
    </row>
    <row r="60" spans="1:4" ht="15" x14ac:dyDescent="0.25">
      <c r="A60" s="5" t="s">
        <v>294</v>
      </c>
      <c r="B60" s="5" t="s">
        <v>281</v>
      </c>
      <c r="C60" s="5">
        <v>40160</v>
      </c>
      <c r="D60" s="22">
        <v>38.06</v>
      </c>
    </row>
    <row r="61" spans="1:4" ht="15" x14ac:dyDescent="0.25">
      <c r="A61" s="5" t="s">
        <v>294</v>
      </c>
      <c r="B61" s="5" t="s">
        <v>298</v>
      </c>
      <c r="C61" s="5">
        <v>40160</v>
      </c>
      <c r="D61" s="22">
        <v>14.8326666666668</v>
      </c>
    </row>
    <row r="62" spans="1:4" ht="15" x14ac:dyDescent="0.25">
      <c r="A62" s="5" t="s">
        <v>294</v>
      </c>
      <c r="B62" s="5" t="s">
        <v>286</v>
      </c>
      <c r="C62" s="5">
        <v>40160</v>
      </c>
      <c r="D62" s="22">
        <v>15.7353333333335</v>
      </c>
    </row>
    <row r="63" spans="1:4" ht="15" x14ac:dyDescent="0.25">
      <c r="A63" s="5" t="s">
        <v>294</v>
      </c>
      <c r="B63" s="5" t="s">
        <v>299</v>
      </c>
      <c r="C63" s="5">
        <v>40161</v>
      </c>
      <c r="D63" s="22">
        <v>16.638000000000201</v>
      </c>
    </row>
    <row r="64" spans="1:4" ht="15" x14ac:dyDescent="0.25">
      <c r="A64" s="5" t="s">
        <v>294</v>
      </c>
      <c r="B64" s="5" t="s">
        <v>300</v>
      </c>
      <c r="C64" s="5">
        <v>40162</v>
      </c>
      <c r="D64" s="22">
        <v>17.540666666666901</v>
      </c>
    </row>
    <row r="65" spans="1:4" ht="15" x14ac:dyDescent="0.25">
      <c r="A65" s="5" t="s">
        <v>294</v>
      </c>
      <c r="B65" s="5" t="s">
        <v>301</v>
      </c>
      <c r="C65" s="5">
        <v>40163</v>
      </c>
      <c r="D65" s="22">
        <v>0.66</v>
      </c>
    </row>
    <row r="66" spans="1:4" ht="15" x14ac:dyDescent="0.25">
      <c r="A66" s="5" t="s">
        <v>294</v>
      </c>
      <c r="B66" s="5" t="s">
        <v>302</v>
      </c>
      <c r="C66" s="5">
        <v>40164</v>
      </c>
      <c r="D66" s="22">
        <v>18.443333333333602</v>
      </c>
    </row>
    <row r="67" spans="1:4" ht="15" x14ac:dyDescent="0.25">
      <c r="A67" s="5" t="s">
        <v>294</v>
      </c>
      <c r="B67" s="5" t="s">
        <v>303</v>
      </c>
      <c r="C67" s="5">
        <v>40165</v>
      </c>
      <c r="D67" s="22">
        <v>16.638000000000201</v>
      </c>
    </row>
    <row r="68" spans="1:4" ht="15" x14ac:dyDescent="0.25">
      <c r="A68" s="5" t="s">
        <v>294</v>
      </c>
      <c r="B68" s="5" t="s">
        <v>304</v>
      </c>
      <c r="C68" s="5">
        <v>40166</v>
      </c>
      <c r="D68" s="22">
        <v>17.540666666666901</v>
      </c>
    </row>
    <row r="69" spans="1:4" ht="15" x14ac:dyDescent="0.25">
      <c r="A69" s="5" t="s">
        <v>294</v>
      </c>
      <c r="B69" s="5" t="s">
        <v>305</v>
      </c>
      <c r="C69" s="5">
        <v>40167</v>
      </c>
      <c r="D69" s="22">
        <v>0.66</v>
      </c>
    </row>
    <row r="70" spans="1:4" ht="15" x14ac:dyDescent="0.25">
      <c r="A70" s="5" t="s">
        <v>294</v>
      </c>
      <c r="B70" s="5" t="s">
        <v>306</v>
      </c>
      <c r="C70" s="5">
        <v>40168</v>
      </c>
      <c r="D70" s="22">
        <v>0.77</v>
      </c>
    </row>
    <row r="71" spans="1:4" ht="15" x14ac:dyDescent="0.25">
      <c r="A71" s="5" t="s">
        <v>307</v>
      </c>
      <c r="B71" s="5" t="s">
        <v>308</v>
      </c>
      <c r="C71" s="5">
        <v>40169</v>
      </c>
      <c r="D71" s="22">
        <v>10</v>
      </c>
    </row>
    <row r="72" spans="1:4" ht="15" x14ac:dyDescent="0.25">
      <c r="A72" s="5" t="s">
        <v>307</v>
      </c>
      <c r="B72" s="5" t="s">
        <v>309</v>
      </c>
      <c r="C72" s="5">
        <v>40170</v>
      </c>
      <c r="D72" s="22">
        <v>38.06</v>
      </c>
    </row>
    <row r="73" spans="1:4" ht="15" x14ac:dyDescent="0.25">
      <c r="A73" s="5" t="s">
        <v>307</v>
      </c>
      <c r="B73" s="5" t="s">
        <v>259</v>
      </c>
      <c r="C73" s="5">
        <v>40171</v>
      </c>
      <c r="D73" s="22">
        <v>14.8326666666668</v>
      </c>
    </row>
    <row r="74" spans="1:4" ht="15" x14ac:dyDescent="0.25">
      <c r="A74" s="5" t="s">
        <v>307</v>
      </c>
      <c r="B74" s="5" t="s">
        <v>310</v>
      </c>
      <c r="C74" s="5">
        <v>40172</v>
      </c>
      <c r="D74" s="22">
        <v>15.7353333333335</v>
      </c>
    </row>
    <row r="75" spans="1:4" ht="15" x14ac:dyDescent="0.25">
      <c r="A75" s="5" t="s">
        <v>307</v>
      </c>
      <c r="B75" s="5" t="s">
        <v>241</v>
      </c>
      <c r="C75" s="5">
        <v>40173</v>
      </c>
      <c r="D75" s="22">
        <v>16.638000000000201</v>
      </c>
    </row>
    <row r="76" spans="1:4" ht="15" x14ac:dyDescent="0.25">
      <c r="A76" s="5" t="s">
        <v>307</v>
      </c>
      <c r="B76" s="5" t="s">
        <v>311</v>
      </c>
      <c r="C76" s="5">
        <v>40183</v>
      </c>
      <c r="D76" s="22">
        <v>17.540666666666901</v>
      </c>
    </row>
    <row r="77" spans="1:4" ht="15" x14ac:dyDescent="0.25">
      <c r="A77" s="5" t="s">
        <v>307</v>
      </c>
      <c r="B77" s="5" t="s">
        <v>312</v>
      </c>
      <c r="C77" s="5">
        <v>40183</v>
      </c>
      <c r="D77" s="22">
        <v>0.66</v>
      </c>
    </row>
    <row r="78" spans="1:4" ht="15" x14ac:dyDescent="0.25">
      <c r="A78" s="5" t="s">
        <v>307</v>
      </c>
      <c r="B78" s="5" t="s">
        <v>313</v>
      </c>
      <c r="C78" s="5">
        <v>40183</v>
      </c>
      <c r="D78" s="22">
        <v>18.443333333333602</v>
      </c>
    </row>
    <row r="79" spans="1:4" ht="15" x14ac:dyDescent="0.25">
      <c r="A79" s="5" t="s">
        <v>307</v>
      </c>
      <c r="B79" s="5" t="s">
        <v>314</v>
      </c>
      <c r="C79" s="5">
        <v>40183</v>
      </c>
      <c r="D79" s="22">
        <v>16.638000000000201</v>
      </c>
    </row>
    <row r="80" spans="1:4" ht="15" x14ac:dyDescent="0.25">
      <c r="A80" s="5" t="s">
        <v>307</v>
      </c>
      <c r="B80" s="5" t="s">
        <v>315</v>
      </c>
      <c r="C80" s="5">
        <v>40183</v>
      </c>
      <c r="D80" s="22">
        <v>17.540666666666901</v>
      </c>
    </row>
    <row r="81" spans="1:4" ht="15" x14ac:dyDescent="0.25">
      <c r="A81" s="5" t="s">
        <v>307</v>
      </c>
      <c r="B81" s="5" t="s">
        <v>316</v>
      </c>
      <c r="C81" s="5">
        <v>40183</v>
      </c>
      <c r="D81" s="22">
        <v>0.66</v>
      </c>
    </row>
    <row r="82" spans="1:4" ht="15" x14ac:dyDescent="0.25">
      <c r="A82" s="5" t="s">
        <v>307</v>
      </c>
      <c r="B82" s="5" t="s">
        <v>317</v>
      </c>
      <c r="C82" s="5">
        <v>40183</v>
      </c>
      <c r="D82" s="22">
        <v>4.85502222222238</v>
      </c>
    </row>
    <row r="83" spans="1:4" ht="15" x14ac:dyDescent="0.25">
      <c r="A83" s="5" t="s">
        <v>307</v>
      </c>
      <c r="B83" s="5" t="s">
        <v>318</v>
      </c>
      <c r="C83" s="5">
        <v>40183</v>
      </c>
      <c r="D83" s="22">
        <v>2.8877777777779898</v>
      </c>
    </row>
    <row r="84" spans="1:4" ht="15" x14ac:dyDescent="0.25">
      <c r="A84" s="5" t="s">
        <v>307</v>
      </c>
      <c r="B84" s="5" t="s">
        <v>319</v>
      </c>
      <c r="C84" s="5">
        <v>40183</v>
      </c>
      <c r="D84" s="22">
        <v>11.1494666666668</v>
      </c>
    </row>
    <row r="85" spans="1:4" ht="15" x14ac:dyDescent="0.25">
      <c r="A85" s="5" t="s">
        <v>307</v>
      </c>
      <c r="B85" s="5" t="s">
        <v>320</v>
      </c>
      <c r="C85" s="5">
        <v>40183</v>
      </c>
      <c r="D85" s="22">
        <v>11.0592000000001</v>
      </c>
    </row>
    <row r="86" spans="1:4" ht="15" x14ac:dyDescent="0.25">
      <c r="A86" s="5" t="s">
        <v>321</v>
      </c>
      <c r="B86" s="5" t="s">
        <v>322</v>
      </c>
      <c r="C86" s="5">
        <v>40184</v>
      </c>
      <c r="D86" s="22">
        <v>0.66</v>
      </c>
    </row>
    <row r="87" spans="1:4" ht="15" x14ac:dyDescent="0.25">
      <c r="A87" s="5" t="s">
        <v>321</v>
      </c>
      <c r="B87" s="5" t="s">
        <v>323</v>
      </c>
      <c r="C87" s="5">
        <v>40185</v>
      </c>
      <c r="D87" s="22">
        <v>18.443333333333602</v>
      </c>
    </row>
    <row r="88" spans="1:4" ht="15" x14ac:dyDescent="0.25">
      <c r="A88" s="5" t="s">
        <v>321</v>
      </c>
      <c r="B88" s="5" t="s">
        <v>324</v>
      </c>
      <c r="C88" s="5">
        <v>40186</v>
      </c>
      <c r="D88" s="22">
        <v>16.638000000000201</v>
      </c>
    </row>
    <row r="89" spans="1:4" ht="15" x14ac:dyDescent="0.25">
      <c r="A89" s="5" t="s">
        <v>321</v>
      </c>
      <c r="B89" s="5" t="s">
        <v>298</v>
      </c>
      <c r="C89" s="5">
        <v>40187</v>
      </c>
      <c r="D89" s="22">
        <v>17.540666666666901</v>
      </c>
    </row>
    <row r="90" spans="1:4" ht="15" x14ac:dyDescent="0.25">
      <c r="A90" s="5" t="s">
        <v>321</v>
      </c>
      <c r="B90" s="5" t="s">
        <v>325</v>
      </c>
      <c r="C90" s="5">
        <v>40188</v>
      </c>
      <c r="D90" s="22">
        <v>66.78</v>
      </c>
    </row>
    <row r="91" spans="1:4" ht="15" x14ac:dyDescent="0.25">
      <c r="A91" s="5" t="s">
        <v>321</v>
      </c>
      <c r="B91" s="5" t="s">
        <v>326</v>
      </c>
      <c r="C91" s="5">
        <v>40189</v>
      </c>
      <c r="D91" s="22">
        <v>4.8</v>
      </c>
    </row>
    <row r="92" spans="1:4" ht="15" x14ac:dyDescent="0.25">
      <c r="A92" s="5" t="s">
        <v>321</v>
      </c>
      <c r="B92" s="5" t="s">
        <v>327</v>
      </c>
      <c r="C92" s="5">
        <v>40190</v>
      </c>
      <c r="D92" s="22">
        <v>63.145466666667502</v>
      </c>
    </row>
    <row r="93" spans="1:4" ht="15" x14ac:dyDescent="0.25">
      <c r="A93" s="5" t="s">
        <v>321</v>
      </c>
      <c r="B93" s="5" t="s">
        <v>328</v>
      </c>
      <c r="C93" s="5">
        <v>40191</v>
      </c>
      <c r="D93" s="22">
        <v>57.900733333334102</v>
      </c>
    </row>
    <row r="94" spans="1:4" ht="15" x14ac:dyDescent="0.25">
      <c r="A94" s="5" t="s">
        <v>321</v>
      </c>
      <c r="B94" s="5" t="s">
        <v>248</v>
      </c>
      <c r="C94" s="5">
        <v>40192</v>
      </c>
      <c r="D94" s="22">
        <v>52.656000000000702</v>
      </c>
    </row>
    <row r="95" spans="1:4" ht="15" x14ac:dyDescent="0.25">
      <c r="A95" s="5" t="s">
        <v>321</v>
      </c>
      <c r="B95" s="5" t="s">
        <v>329</v>
      </c>
      <c r="C95" s="5">
        <v>40193</v>
      </c>
      <c r="D95" s="22">
        <v>47.411266666667302</v>
      </c>
    </row>
    <row r="96" spans="1:4" ht="15" x14ac:dyDescent="0.25">
      <c r="A96" s="5" t="s">
        <v>321</v>
      </c>
      <c r="B96" s="5" t="s">
        <v>330</v>
      </c>
      <c r="C96" s="5">
        <v>40194</v>
      </c>
      <c r="D96" s="22">
        <v>42.166533333333902</v>
      </c>
    </row>
    <row r="97" spans="1:4" ht="15" x14ac:dyDescent="0.25">
      <c r="A97" s="5" t="s">
        <v>321</v>
      </c>
      <c r="B97" s="5" t="s">
        <v>331</v>
      </c>
      <c r="C97" s="5">
        <v>40195</v>
      </c>
      <c r="D97" s="22">
        <v>36.921800000000502</v>
      </c>
    </row>
    <row r="98" spans="1:4" ht="15" x14ac:dyDescent="0.25">
      <c r="A98" s="5" t="s">
        <v>321</v>
      </c>
      <c r="B98" s="5" t="s">
        <v>259</v>
      </c>
      <c r="C98" s="5">
        <v>40196</v>
      </c>
      <c r="D98" s="22">
        <v>31.677066666667098</v>
      </c>
    </row>
    <row r="99" spans="1:4" ht="15" x14ac:dyDescent="0.25">
      <c r="A99" s="5" t="s">
        <v>321</v>
      </c>
      <c r="B99" s="5" t="s">
        <v>332</v>
      </c>
      <c r="C99" s="5">
        <v>40197</v>
      </c>
      <c r="D99" s="22">
        <v>26.432333333333698</v>
      </c>
    </row>
    <row r="100" spans="1:4" ht="15" x14ac:dyDescent="0.25">
      <c r="A100" s="5" t="s">
        <v>321</v>
      </c>
      <c r="B100" s="5" t="s">
        <v>333</v>
      </c>
      <c r="C100" s="5">
        <v>40198</v>
      </c>
      <c r="D100" s="22">
        <v>18.443333333333602</v>
      </c>
    </row>
    <row r="101" spans="1:4" ht="15" x14ac:dyDescent="0.25">
      <c r="A101" s="5" t="s">
        <v>334</v>
      </c>
      <c r="B101" s="5" t="s">
        <v>329</v>
      </c>
      <c r="C101" s="5">
        <v>40199</v>
      </c>
      <c r="D101" s="22">
        <v>16.638000000000201</v>
      </c>
    </row>
    <row r="102" spans="1:4" ht="15" x14ac:dyDescent="0.25">
      <c r="A102" s="5" t="s">
        <v>334</v>
      </c>
      <c r="B102" s="5" t="s">
        <v>335</v>
      </c>
      <c r="C102" s="5">
        <v>40200</v>
      </c>
      <c r="D102" s="22">
        <v>17.540666666666901</v>
      </c>
    </row>
    <row r="103" spans="1:4" ht="15" x14ac:dyDescent="0.25">
      <c r="A103" s="5" t="s">
        <v>334</v>
      </c>
      <c r="B103" s="5" t="s">
        <v>336</v>
      </c>
      <c r="C103" s="5">
        <v>40201</v>
      </c>
      <c r="D103" s="22">
        <v>4.8</v>
      </c>
    </row>
    <row r="104" spans="1:4" ht="15" x14ac:dyDescent="0.25">
      <c r="A104" s="5" t="s">
        <v>334</v>
      </c>
      <c r="B104" s="5" t="s">
        <v>337</v>
      </c>
      <c r="C104" s="5">
        <v>40202</v>
      </c>
      <c r="D104" s="22">
        <v>4.8</v>
      </c>
    </row>
    <row r="105" spans="1:4" ht="15" x14ac:dyDescent="0.25">
      <c r="A105" s="5" t="s">
        <v>334</v>
      </c>
      <c r="B105" s="5" t="s">
        <v>338</v>
      </c>
      <c r="C105" s="5">
        <v>40203</v>
      </c>
      <c r="D105" s="22">
        <v>16.638000000000201</v>
      </c>
    </row>
    <row r="106" spans="1:4" ht="15" x14ac:dyDescent="0.25">
      <c r="A106" s="5" t="s">
        <v>334</v>
      </c>
      <c r="B106" s="5" t="s">
        <v>339</v>
      </c>
      <c r="C106" s="5">
        <v>40204</v>
      </c>
      <c r="D106" s="22">
        <v>17.540666666666901</v>
      </c>
    </row>
    <row r="107" spans="1:4" ht="15" x14ac:dyDescent="0.25">
      <c r="A107" s="5" t="s">
        <v>334</v>
      </c>
      <c r="B107" s="5" t="s">
        <v>340</v>
      </c>
      <c r="C107" s="5">
        <v>40205</v>
      </c>
      <c r="D107" s="22">
        <v>0.66</v>
      </c>
    </row>
    <row r="108" spans="1:4" ht="15" x14ac:dyDescent="0.25">
      <c r="A108" s="5" t="s">
        <v>334</v>
      </c>
      <c r="B108" s="5" t="s">
        <v>259</v>
      </c>
      <c r="C108" s="5">
        <v>40206</v>
      </c>
      <c r="D108" s="22">
        <v>68.390200000000902</v>
      </c>
    </row>
    <row r="109" spans="1:4" ht="15" x14ac:dyDescent="0.25">
      <c r="A109" s="5" t="s">
        <v>334</v>
      </c>
      <c r="B109" s="5" t="s">
        <v>322</v>
      </c>
      <c r="C109" s="5">
        <v>40207</v>
      </c>
      <c r="D109" s="22">
        <v>63.145466666667502</v>
      </c>
    </row>
    <row r="110" spans="1:4" ht="15" x14ac:dyDescent="0.25">
      <c r="A110" s="5" t="s">
        <v>334</v>
      </c>
      <c r="B110" s="5" t="s">
        <v>341</v>
      </c>
      <c r="C110" s="5">
        <v>40208</v>
      </c>
      <c r="D110" s="22">
        <v>57.900733333334102</v>
      </c>
    </row>
    <row r="111" spans="1:4" ht="15" x14ac:dyDescent="0.25">
      <c r="A111" s="5" t="s">
        <v>334</v>
      </c>
      <c r="B111" s="5" t="s">
        <v>342</v>
      </c>
      <c r="C111" s="5">
        <v>40209</v>
      </c>
      <c r="D111" s="22">
        <v>52.656000000000702</v>
      </c>
    </row>
    <row r="112" spans="1:4" ht="15" x14ac:dyDescent="0.25">
      <c r="A112" s="5" t="s">
        <v>334</v>
      </c>
      <c r="B112" s="5" t="s">
        <v>343</v>
      </c>
      <c r="C112" s="5">
        <v>40210</v>
      </c>
      <c r="D112" s="22">
        <v>47.411266666667302</v>
      </c>
    </row>
    <row r="113" spans="1:4" ht="15" x14ac:dyDescent="0.25">
      <c r="A113" s="5" t="s">
        <v>334</v>
      </c>
      <c r="B113" s="5" t="s">
        <v>344</v>
      </c>
      <c r="C113" s="5">
        <v>40211</v>
      </c>
      <c r="D113" s="22">
        <v>42.166533333333902</v>
      </c>
    </row>
  </sheetData>
  <pageMargins left="0.75" right="0.75" top="1" bottom="1" header="0.5" footer="0.5"/>
  <pageSetup paperSize="9" orientation="portrait" horizontalDpi="300" verticalDpi="300" r:id="rId1"/>
  <headerFooter differentOddEven="1" differentFirst="1" alignWithMargins="0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1AF7A-8C43-468D-9A03-5862FEB06997}">
  <sheetPr codeName="Sheet8"/>
  <dimension ref="A1:F6"/>
  <sheetViews>
    <sheetView workbookViewId="0">
      <selection activeCell="I9" sqref="I9"/>
    </sheetView>
  </sheetViews>
  <sheetFormatPr defaultRowHeight="15" x14ac:dyDescent="0.25"/>
  <cols>
    <col min="2" max="5" width="10.5703125" bestFit="1" customWidth="1"/>
    <col min="6" max="6" width="38.140625" customWidth="1"/>
  </cols>
  <sheetData>
    <row r="1" spans="1:6" ht="21" x14ac:dyDescent="0.35">
      <c r="A1" s="53" t="s">
        <v>349</v>
      </c>
      <c r="B1" s="53"/>
      <c r="C1" s="53"/>
      <c r="D1" s="53"/>
      <c r="E1" s="53"/>
      <c r="F1" s="2"/>
    </row>
    <row r="2" spans="1:6" x14ac:dyDescent="0.25">
      <c r="A2" s="24" t="s">
        <v>350</v>
      </c>
      <c r="B2" s="24" t="s">
        <v>351</v>
      </c>
      <c r="C2" s="24" t="s">
        <v>352</v>
      </c>
      <c r="D2" s="24" t="s">
        <v>353</v>
      </c>
      <c r="E2" s="24" t="s">
        <v>354</v>
      </c>
    </row>
    <row r="3" spans="1:6" ht="28.5" customHeight="1" x14ac:dyDescent="0.25">
      <c r="A3" s="13" t="s">
        <v>345</v>
      </c>
      <c r="B3" s="25">
        <v>1458</v>
      </c>
      <c r="C3" s="25">
        <v>1588</v>
      </c>
      <c r="D3" s="25">
        <v>1782</v>
      </c>
      <c r="E3" s="25">
        <v>1245</v>
      </c>
      <c r="F3" s="23"/>
    </row>
    <row r="4" spans="1:6" ht="28.5" customHeight="1" x14ac:dyDescent="0.25">
      <c r="A4" s="13" t="s">
        <v>346</v>
      </c>
      <c r="B4" s="25">
        <v>1459</v>
      </c>
      <c r="C4" s="25">
        <v>2531</v>
      </c>
      <c r="D4" s="25">
        <v>2100</v>
      </c>
      <c r="E4" s="25">
        <v>1458</v>
      </c>
      <c r="F4" s="23"/>
    </row>
    <row r="5" spans="1:6" ht="28.5" customHeight="1" x14ac:dyDescent="0.25">
      <c r="A5" s="13" t="s">
        <v>347</v>
      </c>
      <c r="B5" s="25">
        <v>1258</v>
      </c>
      <c r="C5" s="25">
        <v>1996</v>
      </c>
      <c r="D5" s="25">
        <v>1688</v>
      </c>
      <c r="E5" s="25">
        <v>1335</v>
      </c>
      <c r="F5" s="23"/>
    </row>
    <row r="6" spans="1:6" ht="28.5" customHeight="1" x14ac:dyDescent="0.25">
      <c r="A6" s="13" t="s">
        <v>348</v>
      </c>
      <c r="B6" s="25">
        <v>1587</v>
      </c>
      <c r="C6" s="25">
        <v>1236</v>
      </c>
      <c r="D6" s="25">
        <v>1458</v>
      </c>
      <c r="E6" s="25">
        <v>1474</v>
      </c>
      <c r="F6" s="23"/>
    </row>
  </sheetData>
  <mergeCells count="1">
    <mergeCell ref="A1:E1"/>
  </mergeCells>
  <pageMargins left="0.7" right="0.7" top="0.75" bottom="0.75" header="0.3" footer="0.3"/>
  <pageSetup paperSize="9" orientation="portrait" r:id="rId1"/>
  <headerFooter differentOddEven="1" differentFirst="1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70C14-04CB-4765-A71E-649BE8BF004A}">
  <sheetPr codeName="Sheet9"/>
  <dimension ref="A1:D28"/>
  <sheetViews>
    <sheetView workbookViewId="0">
      <selection activeCell="H16" sqref="H16"/>
    </sheetView>
  </sheetViews>
  <sheetFormatPr defaultRowHeight="15" x14ac:dyDescent="0.25"/>
  <cols>
    <col min="1" max="1" width="18.85546875" customWidth="1"/>
    <col min="2" max="2" width="17.42578125" customWidth="1"/>
    <col min="3" max="3" width="4.28515625" customWidth="1"/>
    <col min="4" max="4" width="14.42578125" bestFit="1" customWidth="1"/>
    <col min="16" max="16" width="14.42578125" bestFit="1" customWidth="1"/>
  </cols>
  <sheetData>
    <row r="1" spans="1:4" x14ac:dyDescent="0.25">
      <c r="A1" s="54" t="s">
        <v>355</v>
      </c>
      <c r="B1" s="54"/>
      <c r="D1" t="s">
        <v>4</v>
      </c>
    </row>
    <row r="2" spans="1:4" x14ac:dyDescent="0.25">
      <c r="A2" s="24" t="s">
        <v>356</v>
      </c>
      <c r="B2" s="24" t="s">
        <v>358</v>
      </c>
      <c r="C2" s="2"/>
      <c r="D2" t="s">
        <v>5</v>
      </c>
    </row>
    <row r="3" spans="1:4" x14ac:dyDescent="0.25">
      <c r="A3" s="24" t="s">
        <v>357</v>
      </c>
      <c r="B3" s="26"/>
      <c r="C3" s="2"/>
      <c r="D3" t="s">
        <v>6</v>
      </c>
    </row>
    <row r="4" spans="1:4" x14ac:dyDescent="0.25">
      <c r="C4" s="2"/>
      <c r="D4" t="s">
        <v>7</v>
      </c>
    </row>
    <row r="5" spans="1:4" x14ac:dyDescent="0.25">
      <c r="D5" t="s">
        <v>8</v>
      </c>
    </row>
    <row r="6" spans="1:4" x14ac:dyDescent="0.25">
      <c r="D6" t="s">
        <v>9</v>
      </c>
    </row>
    <row r="7" spans="1:4" x14ac:dyDescent="0.25">
      <c r="D7" t="s">
        <v>10</v>
      </c>
    </row>
    <row r="8" spans="1:4" x14ac:dyDescent="0.25">
      <c r="D8" t="s">
        <v>11</v>
      </c>
    </row>
    <row r="9" spans="1:4" x14ac:dyDescent="0.25">
      <c r="D9" t="s">
        <v>12</v>
      </c>
    </row>
    <row r="10" spans="1:4" x14ac:dyDescent="0.25">
      <c r="D10" t="s">
        <v>13</v>
      </c>
    </row>
    <row r="11" spans="1:4" x14ac:dyDescent="0.25">
      <c r="D11" t="s">
        <v>14</v>
      </c>
    </row>
    <row r="12" spans="1:4" x14ac:dyDescent="0.25">
      <c r="D12" t="s">
        <v>15</v>
      </c>
    </row>
    <row r="13" spans="1:4" x14ac:dyDescent="0.25">
      <c r="D13" t="s">
        <v>16</v>
      </c>
    </row>
    <row r="14" spans="1:4" x14ac:dyDescent="0.25">
      <c r="D14" t="s">
        <v>17</v>
      </c>
    </row>
    <row r="15" spans="1:4" x14ac:dyDescent="0.25">
      <c r="D15" t="s">
        <v>18</v>
      </c>
    </row>
    <row r="16" spans="1:4" x14ac:dyDescent="0.25">
      <c r="D16" t="s">
        <v>19</v>
      </c>
    </row>
    <row r="17" spans="4:4" x14ac:dyDescent="0.25">
      <c r="D17" t="s">
        <v>20</v>
      </c>
    </row>
    <row r="18" spans="4:4" x14ac:dyDescent="0.25">
      <c r="D18" t="s">
        <v>21</v>
      </c>
    </row>
    <row r="19" spans="4:4" x14ac:dyDescent="0.25">
      <c r="D19" t="s">
        <v>22</v>
      </c>
    </row>
    <row r="20" spans="4:4" x14ac:dyDescent="0.25">
      <c r="D20" t="s">
        <v>23</v>
      </c>
    </row>
    <row r="21" spans="4:4" x14ac:dyDescent="0.25">
      <c r="D21" t="s">
        <v>24</v>
      </c>
    </row>
    <row r="22" spans="4:4" x14ac:dyDescent="0.25">
      <c r="D22" t="s">
        <v>25</v>
      </c>
    </row>
    <row r="23" spans="4:4" x14ac:dyDescent="0.25">
      <c r="D23" t="s">
        <v>26</v>
      </c>
    </row>
    <row r="24" spans="4:4" x14ac:dyDescent="0.25">
      <c r="D24" t="s">
        <v>27</v>
      </c>
    </row>
    <row r="25" spans="4:4" x14ac:dyDescent="0.25">
      <c r="D25" t="s">
        <v>28</v>
      </c>
    </row>
    <row r="26" spans="4:4" x14ac:dyDescent="0.25">
      <c r="D26" t="s">
        <v>29</v>
      </c>
    </row>
    <row r="27" spans="4:4" x14ac:dyDescent="0.25">
      <c r="D27" t="s">
        <v>30</v>
      </c>
    </row>
    <row r="28" spans="4:4" x14ac:dyDescent="0.25">
      <c r="D28" t="s">
        <v>31</v>
      </c>
    </row>
  </sheetData>
  <mergeCells count="1">
    <mergeCell ref="A1:B1"/>
  </mergeCells>
  <pageMargins left="0.7" right="0.7" top="0.75" bottom="0.75" header="0.3" footer="0.3"/>
  <pageSetup paperSize="9" orientation="portrait" r:id="rId1"/>
  <headerFooter differentOddEven="1" differentFirst="1">
    <oddFooter>&amp;L&amp;"Calibri,Regular"&amp;11&amp;K999999 </oddFooter>
    <evenFooter>&amp;L&amp;"Calibri,Regular"&amp;11&amp;K999999 </evenFooter>
    <firstFooter>&amp;L&amp;"Calibri,Regular"&amp;11&amp;K999999 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1_Custom list</vt:lpstr>
      <vt:lpstr>2_Reference</vt:lpstr>
      <vt:lpstr>3_Duplicates</vt:lpstr>
      <vt:lpstr>4_Payment</vt:lpstr>
      <vt:lpstr>5_What-if Analysis</vt:lpstr>
      <vt:lpstr>6_Filter</vt:lpstr>
      <vt:lpstr>7_Conditional Format</vt:lpstr>
      <vt:lpstr>8_Sparklines</vt:lpstr>
      <vt:lpstr>9_Validation</vt:lpstr>
      <vt:lpstr>10_Subtotals</vt:lpstr>
      <vt:lpstr>11_Vlookup</vt:lpstr>
      <vt:lpstr>12_Slicers</vt:lpstr>
      <vt:lpstr>13_Links</vt:lpstr>
      <vt:lpstr>14_Pivot Table</vt:lpstr>
      <vt:lpstr>15_Stats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2020-04-13T20:08:48Z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7a3913ad-cca5-47cf-aea6-d21825241f52</vt:lpwstr>
  </property>
  <property fmtid="{D5CDD505-2E9C-101B-9397-08002B2CF9AE}" pid="3" name="Classification">
    <vt:lpwstr>Internal Use</vt:lpwstr>
  </property>
</Properties>
</file>